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\DATA\MSODATA\Statistics files\"/>
    </mc:Choice>
  </mc:AlternateContent>
  <xr:revisionPtr revIDLastSave="0" documentId="13_ncr:1_{CA40B6DB-15DB-448C-93DD-598237CC0931}" xr6:coauthVersionLast="47" xr6:coauthVersionMax="47" xr10:uidLastSave="{00000000-0000-0000-0000-000000000000}"/>
  <bookViews>
    <workbookView xWindow="10" yWindow="10" windowWidth="19180" windowHeight="10060" xr2:uid="{00000000-000D-0000-FFFF-FFFF00000000}"/>
  </bookViews>
  <sheets>
    <sheet name="General" sheetId="1" r:id="rId1"/>
    <sheet name="Pri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8" i="1"/>
  <c r="R4" i="1"/>
  <c r="R10" i="1"/>
  <c r="K16" i="2"/>
  <c r="AM12" i="2"/>
  <c r="AM13" i="2" s="1"/>
  <c r="AL12" i="2"/>
  <c r="AL13" i="2" s="1"/>
  <c r="AM11" i="2"/>
  <c r="AL11" i="2"/>
  <c r="AM8" i="2"/>
  <c r="AL8" i="2"/>
  <c r="AM4" i="2" l="1"/>
  <c r="AL4" i="2"/>
  <c r="AN4" i="2" l="1"/>
  <c r="AN8" i="2"/>
  <c r="AN13" i="2"/>
  <c r="AK11" i="2" l="1"/>
  <c r="AJ12" i="2"/>
  <c r="AJ13" i="2" s="1"/>
  <c r="AJ11" i="2"/>
  <c r="AI12" i="2"/>
  <c r="AI13" i="2" s="1"/>
  <c r="AI11" i="2"/>
  <c r="AJ8" i="2"/>
  <c r="AI8" i="2"/>
  <c r="AK7" i="2"/>
  <c r="AK8" i="2" s="1"/>
  <c r="AK6" i="2"/>
  <c r="AJ4" i="2"/>
  <c r="AI4" i="2"/>
  <c r="AK2" i="2"/>
  <c r="AK3" i="2"/>
  <c r="AK4" i="2" s="1"/>
  <c r="AK12" i="2" l="1"/>
  <c r="AK13" i="2" s="1"/>
  <c r="Q8" i="1"/>
  <c r="Q4" i="1"/>
  <c r="Q10" i="1"/>
  <c r="Q12" i="1" s="1"/>
  <c r="AH11" i="2" l="1"/>
  <c r="AH13" i="2" l="1"/>
  <c r="AH8" i="2"/>
  <c r="AH4" i="2"/>
  <c r="AG13" i="2" l="1"/>
  <c r="AG4" i="2"/>
  <c r="AF4" i="2"/>
  <c r="AF8" i="2"/>
  <c r="P10" i="1"/>
  <c r="P8" i="1"/>
  <c r="P4" i="1" l="1"/>
  <c r="P11" i="1" l="1"/>
  <c r="P12" i="1" s="1"/>
  <c r="AE12" i="2"/>
  <c r="AE7" i="2"/>
  <c r="AE6" i="2"/>
  <c r="AE3" i="2"/>
  <c r="AE2" i="2"/>
  <c r="AD4" i="2"/>
  <c r="AD8" i="2"/>
  <c r="AC8" i="2"/>
  <c r="AC4" i="2"/>
  <c r="AD11" i="2"/>
  <c r="AD13" i="2" s="1"/>
  <c r="AC11" i="2"/>
  <c r="AE11" i="2" s="1"/>
  <c r="AE4" i="2" l="1"/>
  <c r="AE8" i="2"/>
  <c r="AE13" i="2"/>
  <c r="AC13" i="2"/>
  <c r="U4" i="2"/>
  <c r="R4" i="2"/>
  <c r="M4" i="2"/>
  <c r="K4" i="2"/>
  <c r="V12" i="2" l="1"/>
  <c r="E7" i="2" l="1"/>
  <c r="E6" i="2"/>
  <c r="H7" i="2"/>
  <c r="H6" i="2"/>
  <c r="H3" i="2"/>
  <c r="H2" i="2"/>
  <c r="P7" i="2"/>
  <c r="P6" i="2"/>
  <c r="P3" i="2"/>
  <c r="P2" i="2"/>
  <c r="Y12" i="2"/>
  <c r="Y11" i="2"/>
  <c r="Y7" i="2"/>
  <c r="Y6" i="2"/>
  <c r="Y3" i="2"/>
  <c r="Y2" i="2"/>
  <c r="AB12" i="2"/>
  <c r="AB11" i="2"/>
  <c r="AB7" i="2"/>
  <c r="AB6" i="2"/>
  <c r="AB3" i="2"/>
  <c r="AB4" i="2" s="1"/>
  <c r="AB2" i="2"/>
  <c r="AB13" i="2" l="1"/>
  <c r="H4" i="2"/>
  <c r="AB8" i="2"/>
  <c r="Y4" i="2"/>
  <c r="E8" i="2"/>
  <c r="Y8" i="2"/>
  <c r="H8" i="2"/>
  <c r="Y13" i="2"/>
  <c r="P8" i="2"/>
  <c r="P4" i="2"/>
  <c r="AA13" i="2"/>
  <c r="Z13" i="2"/>
  <c r="AA8" i="2"/>
  <c r="Z8" i="2"/>
  <c r="Z4" i="2" l="1"/>
  <c r="AA4" i="2"/>
  <c r="X13" i="2" l="1"/>
  <c r="W13" i="2"/>
  <c r="X4" i="2"/>
  <c r="W4" i="2"/>
  <c r="O10" i="1" l="1"/>
  <c r="O12" i="1" s="1"/>
  <c r="O8" i="1"/>
  <c r="O4" i="1" l="1"/>
  <c r="X8" i="2" l="1"/>
  <c r="W8" i="2"/>
  <c r="V13" i="2" l="1"/>
  <c r="V8" i="2"/>
  <c r="N12" i="1" l="1"/>
  <c r="N8" i="1" l="1"/>
  <c r="N4" i="1" l="1"/>
  <c r="M4" i="1"/>
  <c r="M8" i="1"/>
  <c r="M12" i="1"/>
  <c r="V4" i="2" l="1"/>
  <c r="U8" i="2" l="1"/>
  <c r="T12" i="2" l="1"/>
  <c r="T11" i="2"/>
  <c r="T8" i="2"/>
  <c r="T4" i="2"/>
  <c r="S12" i="2"/>
  <c r="S11" i="2"/>
  <c r="S8" i="2"/>
  <c r="S4" i="2"/>
  <c r="R8" i="2"/>
  <c r="Q8" i="2"/>
  <c r="O8" i="2"/>
  <c r="Q4" i="2"/>
  <c r="O4" i="2"/>
  <c r="N4" i="2"/>
  <c r="N8" i="2"/>
  <c r="O11" i="2"/>
  <c r="Q12" i="2"/>
  <c r="O12" i="2"/>
  <c r="Q11" i="2"/>
  <c r="N12" i="2"/>
  <c r="N11" i="2"/>
  <c r="O13" i="2" l="1"/>
  <c r="P11" i="2"/>
  <c r="Q13" i="2"/>
  <c r="N13" i="2"/>
  <c r="P12" i="2"/>
  <c r="P13" i="2" s="1"/>
  <c r="T13" i="2"/>
  <c r="S13" i="2"/>
  <c r="L12" i="2" l="1"/>
  <c r="J12" i="2"/>
  <c r="I12" i="2"/>
  <c r="G12" i="2"/>
  <c r="F12" i="2"/>
  <c r="L11" i="2"/>
  <c r="J11" i="2"/>
  <c r="I11" i="2"/>
  <c r="G11" i="2"/>
  <c r="F11" i="2"/>
  <c r="H11" i="2" s="1"/>
  <c r="M8" i="2"/>
  <c r="L8" i="2"/>
  <c r="K8" i="2"/>
  <c r="J8" i="2"/>
  <c r="I8" i="2"/>
  <c r="G8" i="2"/>
  <c r="F8" i="2"/>
  <c r="D8" i="2"/>
  <c r="C8" i="2"/>
  <c r="L4" i="2"/>
  <c r="J4" i="2"/>
  <c r="I4" i="2"/>
  <c r="G4" i="2"/>
  <c r="F4" i="2"/>
  <c r="H12" i="2" l="1"/>
  <c r="H13" i="2"/>
  <c r="G13" i="2"/>
  <c r="L13" i="2"/>
  <c r="J13" i="2"/>
  <c r="I13" i="2"/>
  <c r="F13" i="2"/>
  <c r="L8" i="1"/>
  <c r="L4" i="1"/>
  <c r="K4" i="1" l="1"/>
  <c r="J4" i="1"/>
  <c r="I4" i="1"/>
  <c r="H4" i="1"/>
  <c r="G4" i="1"/>
  <c r="F4" i="1"/>
  <c r="E4" i="1"/>
  <c r="D4" i="1"/>
  <c r="C4" i="1"/>
  <c r="K11" i="1"/>
  <c r="J11" i="1"/>
  <c r="I11" i="1"/>
  <c r="H11" i="1"/>
  <c r="G11" i="1"/>
  <c r="F11" i="1"/>
  <c r="E11" i="1"/>
  <c r="D11" i="1"/>
  <c r="C11" i="1"/>
  <c r="L10" i="1"/>
  <c r="L12" i="1" s="1"/>
  <c r="J10" i="1"/>
  <c r="I10" i="1"/>
  <c r="H10" i="1"/>
  <c r="G10" i="1"/>
  <c r="F10" i="1"/>
  <c r="E10" i="1"/>
  <c r="D10" i="1"/>
  <c r="C10" i="1"/>
  <c r="C12" i="1" s="1"/>
  <c r="K8" i="1"/>
  <c r="J8" i="1"/>
  <c r="I8" i="1"/>
  <c r="H8" i="1"/>
  <c r="G8" i="1"/>
  <c r="F8" i="1"/>
  <c r="E8" i="1"/>
  <c r="D8" i="1"/>
  <c r="C8" i="1"/>
  <c r="K10" i="1"/>
  <c r="G12" i="1" l="1"/>
  <c r="K12" i="1"/>
  <c r="D12" i="1"/>
  <c r="H12" i="1"/>
  <c r="F12" i="1"/>
  <c r="J12" i="1"/>
  <c r="E12" i="1"/>
  <c r="I12" i="1"/>
</calcChain>
</file>

<file path=xl/sharedStrings.xml><?xml version="1.0" encoding="utf-8"?>
<sst xmlns="http://schemas.openxmlformats.org/spreadsheetml/2006/main" count="93" uniqueCount="49">
  <si>
    <t>Total Voters</t>
  </si>
  <si>
    <t>Turnout</t>
  </si>
  <si>
    <t>Percentage</t>
  </si>
  <si>
    <t>City</t>
  </si>
  <si>
    <t>Towns Only</t>
  </si>
  <si>
    <t>County-Wide</t>
  </si>
  <si>
    <t>n/a</t>
  </si>
  <si>
    <t>2010 DEM</t>
  </si>
  <si>
    <t>2009 REP</t>
  </si>
  <si>
    <t>2009 DEM</t>
  </si>
  <si>
    <t>2010 GOP</t>
  </si>
  <si>
    <t>Data before 2019 are approximate based on Closest enrollment NUMBERS</t>
  </si>
  <si>
    <t>2013 DEM</t>
  </si>
  <si>
    <t>2014 DEM</t>
  </si>
  <si>
    <t>2015 DEM</t>
  </si>
  <si>
    <t>Numbers reflect City of Syracuse and County wide primaries only for GOP or DEM</t>
  </si>
  <si>
    <t>2017 DEM</t>
  </si>
  <si>
    <t>2018 DEM FED</t>
  </si>
  <si>
    <t>2018 DEM LOCAL</t>
  </si>
  <si>
    <t>2016 DEM FED</t>
  </si>
  <si>
    <t>2016 GOP PRES</t>
  </si>
  <si>
    <t>2016 DEM PRES</t>
  </si>
  <si>
    <t>2012 GOP FED</t>
  </si>
  <si>
    <t>2012 GOP PRES</t>
  </si>
  <si>
    <t>2019 DEM LOCAL</t>
  </si>
  <si>
    <t>2020 DEM LOCAL/PRES</t>
  </si>
  <si>
    <t>Overall Voter Record</t>
  </si>
  <si>
    <t>2021 Dem</t>
  </si>
  <si>
    <t>2021 Republican</t>
  </si>
  <si>
    <t>2022 June Democrat*</t>
  </si>
  <si>
    <t>2022 June Republican*</t>
  </si>
  <si>
    <t>* unofficial</t>
  </si>
  <si>
    <t>2021 Primary Turnout</t>
  </si>
  <si>
    <t>2010 Primary Turnout</t>
  </si>
  <si>
    <t>2009 Primary Turnout</t>
  </si>
  <si>
    <t>2016 Pres Primary Turnout</t>
  </si>
  <si>
    <t>2022 JunePrimary Turnout</t>
  </si>
  <si>
    <t>2022 August Democrat*</t>
  </si>
  <si>
    <t>2022 August Republican*</t>
  </si>
  <si>
    <t>2022 August Primary Turnout</t>
  </si>
  <si>
    <t>2023 Dem</t>
  </si>
  <si>
    <t>2023 GOP</t>
  </si>
  <si>
    <t>2023 Primary</t>
  </si>
  <si>
    <t>2024 Dem Pres</t>
  </si>
  <si>
    <t>2024 Rep Pres</t>
  </si>
  <si>
    <t>2024 Pres Primary Total</t>
  </si>
  <si>
    <t>2024 Dem Fed</t>
  </si>
  <si>
    <t>2024 Rep Fed</t>
  </si>
  <si>
    <t>2024 Fed Primary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</si>
</sst>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C1" workbookViewId="0">
      <selection activeCell="R14" sqref="R14"/>
    </sheetView>
  </sheetViews>
  <sheetFormatPr defaultRowHeight="14.5" x14ac:dyDescent="0.35"/>
  <cols>
    <col min="1" max="1" width="14.7265625" customWidth="1"/>
    <col min="2" max="2" width="18.54296875" customWidth="1"/>
  </cols>
  <sheetData>
    <row r="1" spans="1:18" x14ac:dyDescent="0.35"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  <c r="I1" s="2">
        <v>2015</v>
      </c>
      <c r="J1" s="2">
        <v>2016</v>
      </c>
      <c r="K1" s="2">
        <v>2017</v>
      </c>
      <c r="L1" s="2">
        <v>2018</v>
      </c>
      <c r="M1" s="2">
        <v>2019</v>
      </c>
      <c r="N1" s="2">
        <v>2020</v>
      </c>
      <c r="O1" s="2">
        <v>2021</v>
      </c>
      <c r="P1" s="2">
        <v>2022</v>
      </c>
      <c r="Q1" s="2">
        <v>2023</v>
      </c>
      <c r="R1" s="2">
        <v>2024</v>
      </c>
    </row>
    <row r="2" spans="1:18" x14ac:dyDescent="0.35">
      <c r="A2" s="2" t="s">
        <v>5</v>
      </c>
      <c r="B2" s="2" t="s">
        <v>0</v>
      </c>
      <c r="C2">
        <v>283456</v>
      </c>
      <c r="D2">
        <v>276906</v>
      </c>
      <c r="E2">
        <v>275078</v>
      </c>
      <c r="F2">
        <v>281800</v>
      </c>
      <c r="G2">
        <v>281132</v>
      </c>
      <c r="H2">
        <v>275982</v>
      </c>
      <c r="I2">
        <v>273840</v>
      </c>
      <c r="J2">
        <v>285756</v>
      </c>
      <c r="K2">
        <v>285037</v>
      </c>
      <c r="L2">
        <v>287980</v>
      </c>
      <c r="M2">
        <v>292832</v>
      </c>
      <c r="N2">
        <v>308402</v>
      </c>
      <c r="O2">
        <v>303384</v>
      </c>
      <c r="P2">
        <v>304495</v>
      </c>
      <c r="Q2">
        <v>306077</v>
      </c>
      <c r="R2">
        <v>319960</v>
      </c>
    </row>
    <row r="3" spans="1:18" x14ac:dyDescent="0.35">
      <c r="A3" s="2"/>
      <c r="B3" s="2" t="s">
        <v>1</v>
      </c>
      <c r="C3">
        <v>93599</v>
      </c>
      <c r="D3">
        <v>145477</v>
      </c>
      <c r="E3">
        <v>72137</v>
      </c>
      <c r="F3">
        <v>206435</v>
      </c>
      <c r="G3">
        <v>76638</v>
      </c>
      <c r="H3">
        <v>137298</v>
      </c>
      <c r="I3">
        <v>74623</v>
      </c>
      <c r="J3">
        <v>212864</v>
      </c>
      <c r="K3">
        <v>106032</v>
      </c>
      <c r="L3">
        <v>180330</v>
      </c>
      <c r="M3">
        <v>107550</v>
      </c>
      <c r="N3">
        <v>237531</v>
      </c>
      <c r="O3">
        <v>94306</v>
      </c>
      <c r="P3">
        <v>171212</v>
      </c>
      <c r="Q3">
        <v>90721</v>
      </c>
      <c r="R3">
        <v>231617</v>
      </c>
    </row>
    <row r="4" spans="1:18" x14ac:dyDescent="0.35">
      <c r="A4" s="2"/>
      <c r="B4" s="2" t="s">
        <v>2</v>
      </c>
      <c r="C4" s="1">
        <f>C3/C2</f>
        <v>0.33020645179498759</v>
      </c>
      <c r="D4" s="1">
        <f t="shared" ref="D4" si="0">D3/D2</f>
        <v>0.52536600868164651</v>
      </c>
      <c r="E4" s="1">
        <f t="shared" ref="E4" si="1">E3/E2</f>
        <v>0.2622419822741186</v>
      </c>
      <c r="F4" s="1">
        <f t="shared" ref="F4" si="2">F3/F2</f>
        <v>0.73255855216465582</v>
      </c>
      <c r="G4" s="1">
        <f t="shared" ref="G4" si="3">G3/G2</f>
        <v>0.27260503962551397</v>
      </c>
      <c r="H4" s="1">
        <f t="shared" ref="H4" si="4">H3/H2</f>
        <v>0.49748896667173947</v>
      </c>
      <c r="I4" s="1">
        <f t="shared" ref="I4" si="5">I3/I2</f>
        <v>0.27250584282792872</v>
      </c>
      <c r="J4" s="1">
        <f t="shared" ref="J4" si="6">J3/J2</f>
        <v>0.74491524237461326</v>
      </c>
      <c r="K4" s="1">
        <f t="shared" ref="K4:R4" si="7">K3/K2</f>
        <v>0.37199381132975717</v>
      </c>
      <c r="L4" s="1">
        <f t="shared" si="7"/>
        <v>0.62618931870268768</v>
      </c>
      <c r="M4" s="1">
        <f t="shared" si="7"/>
        <v>0.36727543437875643</v>
      </c>
      <c r="N4" s="1">
        <f t="shared" si="7"/>
        <v>0.77019928534834403</v>
      </c>
      <c r="O4" s="1">
        <f t="shared" si="7"/>
        <v>0.31084697940563771</v>
      </c>
      <c r="P4" s="1">
        <f t="shared" si="7"/>
        <v>0.56228181086717355</v>
      </c>
      <c r="Q4" s="1">
        <f t="shared" si="7"/>
        <v>0.29639927207859462</v>
      </c>
      <c r="R4" s="1">
        <f t="shared" si="7"/>
        <v>0.72389361170146271</v>
      </c>
    </row>
    <row r="5" spans="1:18" x14ac:dyDescent="0.35">
      <c r="A5" s="2"/>
      <c r="B5" s="2"/>
    </row>
    <row r="6" spans="1:18" x14ac:dyDescent="0.35">
      <c r="A6" s="2" t="s">
        <v>3</v>
      </c>
      <c r="B6" s="2" t="s">
        <v>0</v>
      </c>
      <c r="C6">
        <v>73059</v>
      </c>
      <c r="D6">
        <v>68962</v>
      </c>
      <c r="E6">
        <v>67733</v>
      </c>
      <c r="F6">
        <v>71210</v>
      </c>
      <c r="G6">
        <v>71014</v>
      </c>
      <c r="H6">
        <v>68100</v>
      </c>
      <c r="I6">
        <v>67001</v>
      </c>
      <c r="J6">
        <v>68730</v>
      </c>
      <c r="K6">
        <v>68287</v>
      </c>
      <c r="L6">
        <v>67700</v>
      </c>
      <c r="M6">
        <v>70315</v>
      </c>
      <c r="N6">
        <v>73377</v>
      </c>
      <c r="O6">
        <v>70491</v>
      </c>
      <c r="P6">
        <v>70859</v>
      </c>
      <c r="Q6">
        <v>71691</v>
      </c>
      <c r="R6">
        <v>78231</v>
      </c>
    </row>
    <row r="7" spans="1:18" x14ac:dyDescent="0.35">
      <c r="A7" s="2"/>
      <c r="B7" s="2" t="s">
        <v>1</v>
      </c>
      <c r="C7">
        <v>24169</v>
      </c>
      <c r="D7">
        <v>30608</v>
      </c>
      <c r="E7">
        <v>16216</v>
      </c>
      <c r="F7">
        <v>48024</v>
      </c>
      <c r="G7">
        <v>17324</v>
      </c>
      <c r="H7">
        <v>26971</v>
      </c>
      <c r="I7">
        <v>17558</v>
      </c>
      <c r="J7">
        <v>45325</v>
      </c>
      <c r="K7">
        <v>25555</v>
      </c>
      <c r="L7">
        <v>36466</v>
      </c>
      <c r="M7">
        <v>20638</v>
      </c>
      <c r="N7">
        <v>48068</v>
      </c>
      <c r="O7">
        <v>20174</v>
      </c>
      <c r="P7">
        <v>29272</v>
      </c>
      <c r="Q7">
        <v>16438</v>
      </c>
      <c r="R7">
        <v>45377</v>
      </c>
    </row>
    <row r="8" spans="1:18" x14ac:dyDescent="0.35">
      <c r="A8" s="2"/>
      <c r="B8" s="2" t="s">
        <v>2</v>
      </c>
      <c r="C8" s="1">
        <f>C7/C6</f>
        <v>0.33081482089817821</v>
      </c>
      <c r="D8" s="1">
        <f t="shared" ref="D8:R8" si="8">D7/D6</f>
        <v>0.44383863577042432</v>
      </c>
      <c r="E8" s="1">
        <f t="shared" si="8"/>
        <v>0.23941062702080226</v>
      </c>
      <c r="F8" s="1">
        <f t="shared" si="8"/>
        <v>0.67439966296868414</v>
      </c>
      <c r="G8" s="1">
        <f t="shared" si="8"/>
        <v>0.24395189680907989</v>
      </c>
      <c r="H8" s="1">
        <f t="shared" si="8"/>
        <v>0.39604992657856092</v>
      </c>
      <c r="I8" s="1">
        <f t="shared" si="8"/>
        <v>0.26205579021208636</v>
      </c>
      <c r="J8" s="1">
        <f t="shared" si="8"/>
        <v>0.65946457151171245</v>
      </c>
      <c r="K8" s="1">
        <f t="shared" si="8"/>
        <v>0.3742293555142267</v>
      </c>
      <c r="L8" s="1">
        <f t="shared" si="8"/>
        <v>0.53864106351550955</v>
      </c>
      <c r="M8" s="1">
        <f t="shared" si="8"/>
        <v>0.29350778638981723</v>
      </c>
      <c r="N8" s="1">
        <f t="shared" si="8"/>
        <v>0.65508265532796384</v>
      </c>
      <c r="O8" s="1">
        <f t="shared" si="8"/>
        <v>0.2861925635896781</v>
      </c>
      <c r="P8" s="1">
        <f t="shared" si="8"/>
        <v>0.41310207595365445</v>
      </c>
      <c r="Q8" s="1">
        <f t="shared" si="8"/>
        <v>0.22928959004617036</v>
      </c>
      <c r="R8" s="1">
        <f t="shared" si="8"/>
        <v>0.58003860362260484</v>
      </c>
    </row>
    <row r="9" spans="1:18" x14ac:dyDescent="0.35">
      <c r="A9" s="2"/>
      <c r="B9" s="2"/>
    </row>
    <row r="10" spans="1:18" x14ac:dyDescent="0.35">
      <c r="A10" s="2" t="s">
        <v>4</v>
      </c>
      <c r="B10" s="2" t="s">
        <v>0</v>
      </c>
      <c r="C10">
        <f t="shared" ref="C10:L10" si="9">C2-C6</f>
        <v>210397</v>
      </c>
      <c r="D10">
        <f t="shared" si="9"/>
        <v>207944</v>
      </c>
      <c r="E10">
        <f t="shared" si="9"/>
        <v>207345</v>
      </c>
      <c r="F10">
        <f t="shared" si="9"/>
        <v>210590</v>
      </c>
      <c r="G10">
        <f t="shared" si="9"/>
        <v>210118</v>
      </c>
      <c r="H10">
        <f t="shared" si="9"/>
        <v>207882</v>
      </c>
      <c r="I10">
        <f t="shared" si="9"/>
        <v>206839</v>
      </c>
      <c r="J10">
        <f t="shared" si="9"/>
        <v>217026</v>
      </c>
      <c r="K10">
        <f t="shared" si="9"/>
        <v>216750</v>
      </c>
      <c r="L10">
        <f t="shared" si="9"/>
        <v>220280</v>
      </c>
      <c r="M10">
        <v>222517</v>
      </c>
      <c r="N10">
        <v>235025</v>
      </c>
      <c r="O10">
        <f>O2-O6</f>
        <v>232893</v>
      </c>
      <c r="P10">
        <f>P2-P6</f>
        <v>233636</v>
      </c>
      <c r="Q10">
        <f>Q2-Q6</f>
        <v>234386</v>
      </c>
      <c r="R10">
        <f>R2-R6</f>
        <v>241729</v>
      </c>
    </row>
    <row r="11" spans="1:18" x14ac:dyDescent="0.35">
      <c r="A11" s="2"/>
      <c r="B11" s="2" t="s">
        <v>1</v>
      </c>
      <c r="C11">
        <f t="shared" ref="C11:K11" si="10">C3-C7</f>
        <v>69430</v>
      </c>
      <c r="D11">
        <f t="shared" si="10"/>
        <v>114869</v>
      </c>
      <c r="E11">
        <f t="shared" si="10"/>
        <v>55921</v>
      </c>
      <c r="F11">
        <f t="shared" si="10"/>
        <v>158411</v>
      </c>
      <c r="G11">
        <f t="shared" si="10"/>
        <v>59314</v>
      </c>
      <c r="H11">
        <f t="shared" si="10"/>
        <v>110327</v>
      </c>
      <c r="I11">
        <f t="shared" si="10"/>
        <v>57065</v>
      </c>
      <c r="J11">
        <f t="shared" si="10"/>
        <v>167539</v>
      </c>
      <c r="K11">
        <f t="shared" si="10"/>
        <v>80477</v>
      </c>
      <c r="L11">
        <v>143953</v>
      </c>
      <c r="M11">
        <v>86912</v>
      </c>
      <c r="N11">
        <v>189463</v>
      </c>
      <c r="O11">
        <v>74132</v>
      </c>
      <c r="P11">
        <f>P3-P7</f>
        <v>141940</v>
      </c>
      <c r="Q11">
        <v>74283</v>
      </c>
      <c r="R11">
        <v>186240</v>
      </c>
    </row>
    <row r="12" spans="1:18" x14ac:dyDescent="0.35">
      <c r="A12" s="2"/>
      <c r="B12" s="2" t="s">
        <v>2</v>
      </c>
      <c r="C12" s="1">
        <f>C11/C10</f>
        <v>0.32999519955132439</v>
      </c>
      <c r="D12" s="1">
        <f t="shared" ref="D12:R12" si="11">D11/D10</f>
        <v>0.5524035317200785</v>
      </c>
      <c r="E12" s="1">
        <f t="shared" si="11"/>
        <v>0.26970025802406616</v>
      </c>
      <c r="F12" s="1">
        <f t="shared" si="11"/>
        <v>0.75222470202763669</v>
      </c>
      <c r="G12" s="1">
        <f t="shared" si="11"/>
        <v>0.28228899951455849</v>
      </c>
      <c r="H12" s="1">
        <f t="shared" si="11"/>
        <v>0.53071935040070806</v>
      </c>
      <c r="I12" s="1">
        <f t="shared" si="11"/>
        <v>0.27589091032155444</v>
      </c>
      <c r="J12" s="1">
        <f t="shared" si="11"/>
        <v>0.77197662952825929</v>
      </c>
      <c r="K12" s="1">
        <f t="shared" si="11"/>
        <v>0.37128950403690886</v>
      </c>
      <c r="L12" s="1">
        <f t="shared" si="11"/>
        <v>0.65350009079353555</v>
      </c>
      <c r="M12" s="1">
        <f t="shared" si="11"/>
        <v>0.39058588781980702</v>
      </c>
      <c r="N12" s="1">
        <f t="shared" si="11"/>
        <v>0.80613977236464207</v>
      </c>
      <c r="O12" s="1">
        <f t="shared" si="11"/>
        <v>0.31830926648718511</v>
      </c>
      <c r="P12" s="1">
        <f t="shared" si="11"/>
        <v>0.60752623739492206</v>
      </c>
      <c r="Q12" s="1">
        <f t="shared" si="11"/>
        <v>0.31692592560989136</v>
      </c>
      <c r="R12" s="1">
        <f t="shared" si="11"/>
        <v>0.77044955301184381</v>
      </c>
    </row>
    <row r="14" spans="1:18" x14ac:dyDescent="0.35">
      <c r="K14" s="1"/>
      <c r="L14" s="1"/>
      <c r="M14" s="1"/>
      <c r="N14" s="1"/>
      <c r="O14" s="1"/>
      <c r="P14" s="1"/>
      <c r="Q14" s="1"/>
    </row>
    <row r="15" spans="1:18" x14ac:dyDescent="0.35">
      <c r="A15" t="s">
        <v>26</v>
      </c>
      <c r="C15">
        <v>2020</v>
      </c>
      <c r="D15">
        <v>237531</v>
      </c>
    </row>
    <row r="16" spans="1:18" x14ac:dyDescent="0.35">
      <c r="C16">
        <v>2020</v>
      </c>
      <c r="D16" s="1">
        <v>0.7702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8"/>
  <sheetViews>
    <sheetView topLeftCell="K1" workbookViewId="0">
      <selection activeCell="K16" sqref="K16"/>
    </sheetView>
  </sheetViews>
  <sheetFormatPr defaultRowHeight="14.5" x14ac:dyDescent="0.35"/>
  <cols>
    <col min="1" max="1" width="23.453125" style="2" customWidth="1"/>
    <col min="2" max="2" width="14.1796875" style="2" customWidth="1"/>
    <col min="9" max="9" width="13.7265625" customWidth="1"/>
    <col min="10" max="10" width="12.81640625" customWidth="1"/>
    <col min="12" max="12" width="13.453125" customWidth="1"/>
    <col min="14" max="14" width="14.1796875" customWidth="1"/>
    <col min="15" max="15" width="13.54296875" customWidth="1"/>
    <col min="17" max="17" width="13" customWidth="1"/>
    <col min="19" max="19" width="14.26953125" customWidth="1"/>
    <col min="20" max="20" width="16.1796875" customWidth="1"/>
    <col min="21" max="21" width="15.26953125" customWidth="1"/>
    <col min="22" max="22" width="20" customWidth="1"/>
    <col min="29" max="29" width="12.54296875" customWidth="1"/>
  </cols>
  <sheetData>
    <row r="1" spans="1:40" s="2" customFormat="1" x14ac:dyDescent="0.35">
      <c r="C1" s="2" t="s">
        <v>9</v>
      </c>
      <c r="D1" s="2" t="s">
        <v>8</v>
      </c>
      <c r="E1" s="2" t="s">
        <v>34</v>
      </c>
      <c r="F1" s="2" t="s">
        <v>7</v>
      </c>
      <c r="G1" s="2" t="s">
        <v>10</v>
      </c>
      <c r="H1" s="2" t="s">
        <v>33</v>
      </c>
      <c r="I1" s="2" t="s">
        <v>23</v>
      </c>
      <c r="J1" s="2" t="s">
        <v>22</v>
      </c>
      <c r="K1" s="2" t="s">
        <v>12</v>
      </c>
      <c r="L1" s="2" t="s">
        <v>13</v>
      </c>
      <c r="M1" s="2" t="s">
        <v>14</v>
      </c>
      <c r="N1" s="2" t="s">
        <v>21</v>
      </c>
      <c r="O1" s="2" t="s">
        <v>20</v>
      </c>
      <c r="P1" s="2" t="s">
        <v>35</v>
      </c>
      <c r="Q1" s="2" t="s">
        <v>19</v>
      </c>
      <c r="R1" s="2" t="s">
        <v>16</v>
      </c>
      <c r="S1" s="2" t="s">
        <v>17</v>
      </c>
      <c r="T1" s="2" t="s">
        <v>18</v>
      </c>
      <c r="U1" s="2" t="s">
        <v>24</v>
      </c>
      <c r="V1" s="2" t="s">
        <v>25</v>
      </c>
      <c r="W1" s="2" t="s">
        <v>27</v>
      </c>
      <c r="X1" s="2" t="s">
        <v>28</v>
      </c>
      <c r="Y1" s="2" t="s">
        <v>32</v>
      </c>
      <c r="Z1" s="2" t="s">
        <v>29</v>
      </c>
      <c r="AA1" s="2" t="s">
        <v>30</v>
      </c>
      <c r="AB1" s="2" t="s">
        <v>36</v>
      </c>
      <c r="AC1" s="2" t="s">
        <v>37</v>
      </c>
      <c r="AD1" s="2" t="s">
        <v>38</v>
      </c>
      <c r="AE1" s="2" t="s">
        <v>39</v>
      </c>
      <c r="AF1" s="2" t="s">
        <v>40</v>
      </c>
      <c r="AG1" s="2" t="s">
        <v>41</v>
      </c>
      <c r="AH1" s="2" t="s">
        <v>42</v>
      </c>
      <c r="AI1" s="2" t="s">
        <v>43</v>
      </c>
      <c r="AJ1" s="2" t="s">
        <v>44</v>
      </c>
      <c r="AK1" s="2" t="s">
        <v>45</v>
      </c>
      <c r="AL1" s="2" t="s">
        <v>46</v>
      </c>
      <c r="AM1" s="2" t="s">
        <v>47</v>
      </c>
      <c r="AN1" s="2" t="s">
        <v>48</v>
      </c>
    </row>
    <row r="2" spans="1:40" x14ac:dyDescent="0.35">
      <c r="A2" s="2" t="s">
        <v>5</v>
      </c>
      <c r="B2" s="2" t="s">
        <v>0</v>
      </c>
      <c r="C2">
        <v>39072</v>
      </c>
      <c r="D2">
        <v>12982</v>
      </c>
      <c r="E2">
        <v>52054</v>
      </c>
      <c r="F2">
        <v>101554</v>
      </c>
      <c r="G2">
        <v>88336</v>
      </c>
      <c r="H2">
        <f>F2+G2</f>
        <v>189890</v>
      </c>
      <c r="I2">
        <v>85348</v>
      </c>
      <c r="J2">
        <v>85348</v>
      </c>
      <c r="K2">
        <v>38813</v>
      </c>
      <c r="L2">
        <v>101353</v>
      </c>
      <c r="M2">
        <v>36464</v>
      </c>
      <c r="N2">
        <v>99484</v>
      </c>
      <c r="O2">
        <v>80943</v>
      </c>
      <c r="P2">
        <f>N2+O2</f>
        <v>180427</v>
      </c>
      <c r="Q2">
        <v>99484</v>
      </c>
      <c r="R2">
        <v>38229</v>
      </c>
      <c r="S2">
        <v>104230</v>
      </c>
      <c r="T2">
        <v>108062</v>
      </c>
      <c r="U2">
        <v>38163</v>
      </c>
      <c r="V2">
        <v>113200</v>
      </c>
      <c r="W2">
        <v>45013</v>
      </c>
      <c r="X2">
        <v>20440</v>
      </c>
      <c r="Y2">
        <f>W2+X2</f>
        <v>65453</v>
      </c>
      <c r="Z2">
        <v>115351</v>
      </c>
      <c r="AA2">
        <v>81552</v>
      </c>
      <c r="AB2">
        <f>Z2+AA2</f>
        <v>196903</v>
      </c>
      <c r="AC2">
        <v>115775</v>
      </c>
      <c r="AD2">
        <v>82219</v>
      </c>
      <c r="AE2">
        <f>SUM(AC2:AD2)</f>
        <v>197994</v>
      </c>
      <c r="AF2">
        <v>42403</v>
      </c>
      <c r="AG2">
        <v>7961</v>
      </c>
      <c r="AH2">
        <v>55469</v>
      </c>
      <c r="AI2">
        <v>115739</v>
      </c>
      <c r="AJ2">
        <v>82060</v>
      </c>
      <c r="AK2">
        <f>SUM(AI2:AJ2)</f>
        <v>197799</v>
      </c>
      <c r="AL2">
        <v>115666</v>
      </c>
      <c r="AM2">
        <v>35581</v>
      </c>
      <c r="AN2">
        <v>151327</v>
      </c>
    </row>
    <row r="3" spans="1:40" x14ac:dyDescent="0.35">
      <c r="B3" s="2" t="s">
        <v>1</v>
      </c>
      <c r="C3">
        <v>9536</v>
      </c>
      <c r="D3">
        <v>3131</v>
      </c>
      <c r="E3">
        <v>12667</v>
      </c>
      <c r="F3">
        <v>11894</v>
      </c>
      <c r="G3">
        <v>17043</v>
      </c>
      <c r="H3">
        <f>F3+G3</f>
        <v>28937</v>
      </c>
      <c r="I3">
        <v>7487</v>
      </c>
      <c r="J3">
        <v>4105</v>
      </c>
      <c r="K3">
        <v>7205</v>
      </c>
      <c r="L3">
        <v>8698</v>
      </c>
      <c r="M3">
        <v>4992</v>
      </c>
      <c r="N3">
        <v>41184</v>
      </c>
      <c r="O3">
        <v>33799</v>
      </c>
      <c r="P3">
        <f>N3+O3</f>
        <v>74983</v>
      </c>
      <c r="Q3">
        <v>10590</v>
      </c>
      <c r="R3">
        <v>8675</v>
      </c>
      <c r="S3">
        <v>19102</v>
      </c>
      <c r="T3">
        <v>25945</v>
      </c>
      <c r="U3">
        <v>5034</v>
      </c>
      <c r="V3">
        <v>37134</v>
      </c>
      <c r="W3">
        <v>6631</v>
      </c>
      <c r="X3">
        <v>1671</v>
      </c>
      <c r="Y3">
        <f>W3+X3</f>
        <v>8302</v>
      </c>
      <c r="Z3">
        <v>16658</v>
      </c>
      <c r="AA3">
        <v>12085</v>
      </c>
      <c r="AB3">
        <f>Z3+AA3</f>
        <v>28743</v>
      </c>
      <c r="AC3">
        <v>20416</v>
      </c>
      <c r="AD3">
        <v>13099</v>
      </c>
      <c r="AE3">
        <f>SUM(AC3:AD3)</f>
        <v>33515</v>
      </c>
      <c r="AF3">
        <v>5554</v>
      </c>
      <c r="AG3">
        <v>1167</v>
      </c>
      <c r="AH3">
        <v>7280</v>
      </c>
      <c r="AI3">
        <v>6695</v>
      </c>
      <c r="AJ3">
        <v>4720</v>
      </c>
      <c r="AK3">
        <f>SUM(AI3:AJ3)</f>
        <v>11415</v>
      </c>
      <c r="AL3">
        <v>19304</v>
      </c>
      <c r="AM3">
        <v>3056</v>
      </c>
      <c r="AN3">
        <v>22376</v>
      </c>
    </row>
    <row r="4" spans="1:40" x14ac:dyDescent="0.35">
      <c r="B4" s="2" t="s">
        <v>2</v>
      </c>
      <c r="C4" s="1">
        <v>0.24406224406224405</v>
      </c>
      <c r="D4" s="1">
        <v>0.2411800955168695</v>
      </c>
      <c r="E4" s="1">
        <v>0.243343451031621</v>
      </c>
      <c r="F4" s="1">
        <f t="shared" ref="F4:R4" si="0">F3/F2</f>
        <v>0.11711995588553872</v>
      </c>
      <c r="G4" s="1">
        <f t="shared" si="0"/>
        <v>0.19293379822495924</v>
      </c>
      <c r="H4" s="1">
        <f t="shared" ref="H4" si="1">H3/H2</f>
        <v>0.15238822476170413</v>
      </c>
      <c r="I4" s="1">
        <f t="shared" si="0"/>
        <v>8.7723203824342691E-2</v>
      </c>
      <c r="J4" s="1">
        <f t="shared" si="0"/>
        <v>4.809720204339879E-2</v>
      </c>
      <c r="K4" s="1">
        <f t="shared" si="0"/>
        <v>0.18563367943730194</v>
      </c>
      <c r="L4" s="1">
        <f t="shared" si="0"/>
        <v>8.5818870679703604E-2</v>
      </c>
      <c r="M4" s="1">
        <f t="shared" si="0"/>
        <v>0.13690215006581835</v>
      </c>
      <c r="N4" s="1">
        <f t="shared" si="0"/>
        <v>0.41397611676249446</v>
      </c>
      <c r="O4" s="1">
        <f t="shared" si="0"/>
        <v>0.41756544729006834</v>
      </c>
      <c r="P4" s="1">
        <f t="shared" si="0"/>
        <v>0.41558635902608809</v>
      </c>
      <c r="Q4" s="1">
        <f t="shared" si="0"/>
        <v>0.10644927827590367</v>
      </c>
      <c r="R4" s="1">
        <f t="shared" si="0"/>
        <v>0.22692197023202282</v>
      </c>
      <c r="S4" s="1">
        <f t="shared" ref="S4:AM4" si="2">S3/S2</f>
        <v>0.18326777319389811</v>
      </c>
      <c r="T4" s="1">
        <f t="shared" si="2"/>
        <v>0.24009364994170013</v>
      </c>
      <c r="U4" s="1">
        <f t="shared" si="2"/>
        <v>0.13190786887823283</v>
      </c>
      <c r="V4" s="1">
        <f t="shared" si="2"/>
        <v>0.3280388692579505</v>
      </c>
      <c r="W4" s="1">
        <f t="shared" si="2"/>
        <v>0.14731299846710949</v>
      </c>
      <c r="X4" s="1">
        <f t="shared" si="2"/>
        <v>8.1751467710371825E-2</v>
      </c>
      <c r="Y4" s="1">
        <f t="shared" ref="Y4" si="3">Y3/Y2</f>
        <v>0.12683910592333431</v>
      </c>
      <c r="Z4" s="1">
        <f t="shared" si="2"/>
        <v>0.14441140518937851</v>
      </c>
      <c r="AA4" s="1">
        <f t="shared" si="2"/>
        <v>0.14818765940749459</v>
      </c>
      <c r="AB4" s="1">
        <f t="shared" si="2"/>
        <v>0.14597542952621342</v>
      </c>
      <c r="AC4" s="1">
        <f t="shared" si="2"/>
        <v>0.17634204275534443</v>
      </c>
      <c r="AD4" s="1">
        <f t="shared" si="2"/>
        <v>0.15931840572130529</v>
      </c>
      <c r="AE4" s="1">
        <f t="shared" si="2"/>
        <v>0.16927280624665395</v>
      </c>
      <c r="AF4" s="1">
        <f t="shared" si="2"/>
        <v>0.13098129849303114</v>
      </c>
      <c r="AG4" s="1">
        <f t="shared" si="2"/>
        <v>0.14658962441904283</v>
      </c>
      <c r="AH4" s="1">
        <f t="shared" si="2"/>
        <v>0.13124447889812327</v>
      </c>
      <c r="AI4" s="1">
        <f t="shared" si="2"/>
        <v>5.7845669998876782E-2</v>
      </c>
      <c r="AJ4" s="1">
        <f t="shared" si="2"/>
        <v>5.7518888618084331E-2</v>
      </c>
      <c r="AK4" s="1">
        <f t="shared" si="2"/>
        <v>5.7710099646610953E-2</v>
      </c>
      <c r="AL4" s="1">
        <f t="shared" si="2"/>
        <v>0.16689433368492038</v>
      </c>
      <c r="AM4" s="1">
        <f t="shared" si="2"/>
        <v>8.5888536016413261E-2</v>
      </c>
      <c r="AN4" s="1">
        <f t="shared" ref="AN4" si="4">AN3/AN2</f>
        <v>0.14786521902899019</v>
      </c>
    </row>
    <row r="6" spans="1:40" x14ac:dyDescent="0.35">
      <c r="A6" s="2" t="s">
        <v>3</v>
      </c>
      <c r="B6" s="2" t="s">
        <v>0</v>
      </c>
      <c r="C6">
        <v>39072</v>
      </c>
      <c r="D6">
        <v>12982</v>
      </c>
      <c r="E6">
        <f>C6+D6</f>
        <v>52054</v>
      </c>
      <c r="F6">
        <v>37100</v>
      </c>
      <c r="G6">
        <v>12155</v>
      </c>
      <c r="H6">
        <f>F6+G6</f>
        <v>49255</v>
      </c>
      <c r="I6">
        <v>11319</v>
      </c>
      <c r="J6">
        <v>11319</v>
      </c>
      <c r="K6">
        <v>38813</v>
      </c>
      <c r="L6">
        <v>37160</v>
      </c>
      <c r="M6">
        <v>36464</v>
      </c>
      <c r="N6">
        <v>35313</v>
      </c>
      <c r="O6">
        <v>9918</v>
      </c>
      <c r="P6">
        <f>N6+O6</f>
        <v>45231</v>
      </c>
      <c r="Q6">
        <v>35313</v>
      </c>
      <c r="R6">
        <v>38229</v>
      </c>
      <c r="S6">
        <v>36166</v>
      </c>
      <c r="T6">
        <v>37888</v>
      </c>
      <c r="U6">
        <v>38163</v>
      </c>
      <c r="V6">
        <v>39784</v>
      </c>
      <c r="W6">
        <v>41504</v>
      </c>
      <c r="X6">
        <v>9584</v>
      </c>
      <c r="Y6">
        <f>W6+X6</f>
        <v>51088</v>
      </c>
      <c r="Z6">
        <v>39004</v>
      </c>
      <c r="AA6">
        <v>8963</v>
      </c>
      <c r="AB6">
        <f>Z6+AA6</f>
        <v>47967</v>
      </c>
      <c r="AC6">
        <v>39122</v>
      </c>
      <c r="AD6">
        <v>9053</v>
      </c>
      <c r="AE6">
        <f t="shared" ref="AE6:AE7" si="5">SUM(AC6:AD6)</f>
        <v>48175</v>
      </c>
      <c r="AF6">
        <v>42403</v>
      </c>
      <c r="AG6" t="s">
        <v>6</v>
      </c>
      <c r="AH6">
        <v>48840</v>
      </c>
      <c r="AI6">
        <v>38971</v>
      </c>
      <c r="AJ6">
        <v>9061</v>
      </c>
      <c r="AK6">
        <f>SUM(AI6:AJ6)</f>
        <v>48032</v>
      </c>
      <c r="AL6">
        <v>38997</v>
      </c>
      <c r="AM6">
        <v>9063</v>
      </c>
      <c r="AN6">
        <v>48060</v>
      </c>
    </row>
    <row r="7" spans="1:40" x14ac:dyDescent="0.35">
      <c r="B7" s="2" t="s">
        <v>1</v>
      </c>
      <c r="C7">
        <v>9536</v>
      </c>
      <c r="D7">
        <v>3131</v>
      </c>
      <c r="E7">
        <f>C7+D7</f>
        <v>12667</v>
      </c>
      <c r="F7">
        <v>5223</v>
      </c>
      <c r="G7">
        <v>2480</v>
      </c>
      <c r="H7">
        <f>F7+G7</f>
        <v>7703</v>
      </c>
      <c r="I7">
        <v>1098</v>
      </c>
      <c r="J7">
        <v>672</v>
      </c>
      <c r="K7">
        <v>7205</v>
      </c>
      <c r="L7">
        <v>4135</v>
      </c>
      <c r="M7">
        <v>4992</v>
      </c>
      <c r="N7">
        <v>14009</v>
      </c>
      <c r="O7">
        <v>3712</v>
      </c>
      <c r="P7">
        <f>N7+O7</f>
        <v>17721</v>
      </c>
      <c r="Q7">
        <v>4200</v>
      </c>
      <c r="R7">
        <v>8675</v>
      </c>
      <c r="S7">
        <v>7183</v>
      </c>
      <c r="T7">
        <v>9893</v>
      </c>
      <c r="U7">
        <v>5034</v>
      </c>
      <c r="V7">
        <v>11893</v>
      </c>
      <c r="W7">
        <v>6359</v>
      </c>
      <c r="X7">
        <v>856</v>
      </c>
      <c r="Y7">
        <f>W7+X7</f>
        <v>7215</v>
      </c>
      <c r="Z7">
        <v>5106</v>
      </c>
      <c r="AA7">
        <v>1134</v>
      </c>
      <c r="AB7">
        <f>Z7+AA7</f>
        <v>6240</v>
      </c>
      <c r="AC7">
        <v>6361</v>
      </c>
      <c r="AD7">
        <v>1282</v>
      </c>
      <c r="AE7">
        <f t="shared" si="5"/>
        <v>7643</v>
      </c>
      <c r="AF7">
        <v>5554</v>
      </c>
      <c r="AG7" t="s">
        <v>6</v>
      </c>
      <c r="AH7">
        <v>5630</v>
      </c>
      <c r="AI7">
        <v>2271</v>
      </c>
      <c r="AJ7">
        <v>542</v>
      </c>
      <c r="AK7">
        <f>SUM(AI7:AJ7)</f>
        <v>2813</v>
      </c>
      <c r="AL7">
        <v>5218</v>
      </c>
      <c r="AM7">
        <v>707</v>
      </c>
      <c r="AN7">
        <v>5925</v>
      </c>
    </row>
    <row r="8" spans="1:40" x14ac:dyDescent="0.35">
      <c r="B8" s="2" t="s">
        <v>2</v>
      </c>
      <c r="C8" s="1">
        <f>C7/C6</f>
        <v>0.24406224406224405</v>
      </c>
      <c r="D8" s="1">
        <f t="shared" ref="D8:Q8" si="6">D7/D6</f>
        <v>0.2411800955168695</v>
      </c>
      <c r="E8" s="1">
        <f t="shared" si="6"/>
        <v>0.243343451031621</v>
      </c>
      <c r="F8" s="1">
        <f t="shared" si="6"/>
        <v>0.14078167115902965</v>
      </c>
      <c r="G8" s="1">
        <f t="shared" si="6"/>
        <v>0.20403126285479226</v>
      </c>
      <c r="H8" s="1">
        <f t="shared" ref="H8" si="7">H7/H6</f>
        <v>0.15639021419145263</v>
      </c>
      <c r="I8" s="1">
        <f t="shared" si="6"/>
        <v>9.7005035780545978E-2</v>
      </c>
      <c r="J8" s="1">
        <f t="shared" si="6"/>
        <v>5.9369202226345084E-2</v>
      </c>
      <c r="K8" s="1">
        <f t="shared" si="6"/>
        <v>0.18563367943730194</v>
      </c>
      <c r="L8" s="1">
        <f t="shared" si="6"/>
        <v>0.11127556512378901</v>
      </c>
      <c r="M8" s="1">
        <f t="shared" si="6"/>
        <v>0.13690215006581835</v>
      </c>
      <c r="N8" s="1">
        <f t="shared" si="6"/>
        <v>0.39670942712315577</v>
      </c>
      <c r="O8" s="1">
        <f t="shared" si="6"/>
        <v>0.3742690058479532</v>
      </c>
      <c r="P8" s="1">
        <f t="shared" si="6"/>
        <v>0.39178881740399285</v>
      </c>
      <c r="Q8" s="1">
        <f t="shared" si="6"/>
        <v>0.11893636904256223</v>
      </c>
      <c r="R8" s="1">
        <f t="shared" ref="R8:AM8" si="8">R7/R6</f>
        <v>0.22692197023202282</v>
      </c>
      <c r="S8" s="1">
        <f t="shared" si="8"/>
        <v>0.1986119559807554</v>
      </c>
      <c r="T8" s="1">
        <f t="shared" si="8"/>
        <v>0.26111169763513514</v>
      </c>
      <c r="U8" s="1">
        <f t="shared" si="8"/>
        <v>0.13190786887823283</v>
      </c>
      <c r="V8" s="1">
        <f t="shared" si="8"/>
        <v>0.29893927206917353</v>
      </c>
      <c r="W8" s="1">
        <f t="shared" si="8"/>
        <v>0.15321414803392444</v>
      </c>
      <c r="X8" s="1">
        <f t="shared" si="8"/>
        <v>8.9315525876460772E-2</v>
      </c>
      <c r="Y8" s="1">
        <f t="shared" ref="Y8" si="9">Y7/Y6</f>
        <v>0.14122690259943627</v>
      </c>
      <c r="Z8" s="1">
        <f t="shared" si="8"/>
        <v>0.13090965029227772</v>
      </c>
      <c r="AA8" s="1">
        <f t="shared" si="8"/>
        <v>0.12652013834653575</v>
      </c>
      <c r="AB8" s="1">
        <f t="shared" si="8"/>
        <v>0.13008943648758522</v>
      </c>
      <c r="AC8" s="1">
        <f t="shared" si="8"/>
        <v>0.16259393691529062</v>
      </c>
      <c r="AD8" s="1">
        <f t="shared" si="8"/>
        <v>0.14161051585109907</v>
      </c>
      <c r="AE8" s="1">
        <f t="shared" si="8"/>
        <v>0.15865075246497146</v>
      </c>
      <c r="AF8" s="1">
        <f t="shared" si="8"/>
        <v>0.13098129849303114</v>
      </c>
      <c r="AG8" t="s">
        <v>6</v>
      </c>
      <c r="AH8" s="1">
        <f t="shared" si="8"/>
        <v>0.11527436527436527</v>
      </c>
      <c r="AI8" s="1">
        <f t="shared" si="8"/>
        <v>5.8274101254779193E-2</v>
      </c>
      <c r="AJ8" s="1">
        <f t="shared" si="8"/>
        <v>5.9816797262995255E-2</v>
      </c>
      <c r="AK8" s="1">
        <f t="shared" si="8"/>
        <v>5.856512325116589E-2</v>
      </c>
      <c r="AL8" s="1">
        <f t="shared" si="8"/>
        <v>0.13380516449983332</v>
      </c>
      <c r="AM8" s="1">
        <f t="shared" si="8"/>
        <v>7.8009489131634122E-2</v>
      </c>
      <c r="AN8" s="1">
        <f t="shared" ref="AN8" si="10">AN7/AN6</f>
        <v>0.12328339575530586</v>
      </c>
    </row>
    <row r="11" spans="1:40" x14ac:dyDescent="0.35">
      <c r="A11" s="2" t="s">
        <v>4</v>
      </c>
      <c r="B11" s="2" t="s">
        <v>0</v>
      </c>
      <c r="C11" t="s">
        <v>6</v>
      </c>
      <c r="D11" t="s">
        <v>6</v>
      </c>
      <c r="E11" t="s">
        <v>6</v>
      </c>
      <c r="F11">
        <f t="shared" ref="F11:L12" si="11">F2-F6</f>
        <v>64454</v>
      </c>
      <c r="G11">
        <f t="shared" si="11"/>
        <v>76181</v>
      </c>
      <c r="H11">
        <f>F11+G11</f>
        <v>140635</v>
      </c>
      <c r="I11">
        <f t="shared" si="11"/>
        <v>74029</v>
      </c>
      <c r="J11">
        <f t="shared" si="11"/>
        <v>74029</v>
      </c>
      <c r="K11" t="s">
        <v>6</v>
      </c>
      <c r="L11">
        <f t="shared" si="11"/>
        <v>64193</v>
      </c>
      <c r="M11" t="s">
        <v>6</v>
      </c>
      <c r="N11">
        <f>N2-N6</f>
        <v>64171</v>
      </c>
      <c r="O11">
        <f>O2-O6</f>
        <v>71025</v>
      </c>
      <c r="P11">
        <f>N11+O11</f>
        <v>135196</v>
      </c>
      <c r="Q11">
        <f t="shared" ref="Q11" si="12">Q2-Q6</f>
        <v>64171</v>
      </c>
      <c r="R11" t="s">
        <v>6</v>
      </c>
      <c r="S11">
        <f t="shared" ref="S11:T11" si="13">S2-S6</f>
        <v>68064</v>
      </c>
      <c r="T11">
        <f t="shared" si="13"/>
        <v>70174</v>
      </c>
      <c r="U11" t="s">
        <v>6</v>
      </c>
      <c r="V11">
        <v>73416</v>
      </c>
      <c r="W11">
        <v>3509</v>
      </c>
      <c r="X11">
        <v>10856</v>
      </c>
      <c r="Y11">
        <f>W11+X11</f>
        <v>14365</v>
      </c>
      <c r="Z11">
        <v>76347</v>
      </c>
      <c r="AA11">
        <v>72589</v>
      </c>
      <c r="AB11">
        <f>Z11+AA11</f>
        <v>148936</v>
      </c>
      <c r="AC11">
        <f>AC2-AC6</f>
        <v>76653</v>
      </c>
      <c r="AD11">
        <f>AD2-AD6</f>
        <v>73166</v>
      </c>
      <c r="AE11">
        <f t="shared" ref="AE11:AE12" si="14">SUM(AC11:AD11)</f>
        <v>149819</v>
      </c>
      <c r="AF11" t="s">
        <v>6</v>
      </c>
      <c r="AG11">
        <v>7961</v>
      </c>
      <c r="AH11">
        <f>AG11-665+5105</f>
        <v>12401</v>
      </c>
      <c r="AI11">
        <f>AI2-AI6</f>
        <v>76768</v>
      </c>
      <c r="AJ11">
        <f>AJ2-AJ6</f>
        <v>72999</v>
      </c>
      <c r="AK11">
        <f>SUM(AI11:AJ11)</f>
        <v>149767</v>
      </c>
      <c r="AL11">
        <f>AL2-AL6</f>
        <v>76669</v>
      </c>
      <c r="AM11">
        <f t="shared" ref="AM11:AM12" si="15">AM2-AM6</f>
        <v>26518</v>
      </c>
      <c r="AN11">
        <v>103267</v>
      </c>
    </row>
    <row r="12" spans="1:40" x14ac:dyDescent="0.35">
      <c r="B12" s="2" t="s">
        <v>1</v>
      </c>
      <c r="C12" t="s">
        <v>6</v>
      </c>
      <c r="D12" t="s">
        <v>6</v>
      </c>
      <c r="E12" t="s">
        <v>6</v>
      </c>
      <c r="F12">
        <f t="shared" si="11"/>
        <v>6671</v>
      </c>
      <c r="G12">
        <f t="shared" si="11"/>
        <v>14563</v>
      </c>
      <c r="H12">
        <f>F12+G12</f>
        <v>21234</v>
      </c>
      <c r="I12">
        <f t="shared" si="11"/>
        <v>6389</v>
      </c>
      <c r="J12">
        <f t="shared" si="11"/>
        <v>3433</v>
      </c>
      <c r="K12" t="s">
        <v>6</v>
      </c>
      <c r="L12">
        <f t="shared" si="11"/>
        <v>4563</v>
      </c>
      <c r="M12" t="s">
        <v>6</v>
      </c>
      <c r="N12">
        <f>N3-N7</f>
        <v>27175</v>
      </c>
      <c r="O12">
        <f t="shared" ref="O12:Q12" si="16">O3-O7</f>
        <v>30087</v>
      </c>
      <c r="P12">
        <f>N12+O12</f>
        <v>57262</v>
      </c>
      <c r="Q12">
        <f t="shared" si="16"/>
        <v>6390</v>
      </c>
      <c r="R12" t="s">
        <v>6</v>
      </c>
      <c r="S12">
        <f t="shared" ref="S12:T12" si="17">S3-S7</f>
        <v>11919</v>
      </c>
      <c r="T12">
        <f t="shared" si="17"/>
        <v>16052</v>
      </c>
      <c r="U12" t="s">
        <v>6</v>
      </c>
      <c r="V12">
        <f>V3-V7</f>
        <v>25241</v>
      </c>
      <c r="W12">
        <v>272</v>
      </c>
      <c r="X12">
        <v>815</v>
      </c>
      <c r="Y12">
        <f>W12+X12</f>
        <v>1087</v>
      </c>
      <c r="Z12">
        <v>11552</v>
      </c>
      <c r="AA12">
        <v>10951</v>
      </c>
      <c r="AB12">
        <f>Z12+AA12</f>
        <v>22503</v>
      </c>
      <c r="AC12">
        <v>14055</v>
      </c>
      <c r="AD12">
        <v>11817</v>
      </c>
      <c r="AE12">
        <f t="shared" si="14"/>
        <v>25872</v>
      </c>
      <c r="AF12" t="s">
        <v>6</v>
      </c>
      <c r="AG12">
        <v>1167</v>
      </c>
      <c r="AH12">
        <v>1650</v>
      </c>
      <c r="AI12">
        <f>AI3-AI7</f>
        <v>4424</v>
      </c>
      <c r="AJ12">
        <f>AJ3-AJ7</f>
        <v>4178</v>
      </c>
      <c r="AK12">
        <f>SUM(AI12:AJ12)</f>
        <v>8602</v>
      </c>
      <c r="AL12">
        <f t="shared" ref="AL12" si="18">AL3-AL7</f>
        <v>14086</v>
      </c>
      <c r="AM12">
        <f t="shared" si="15"/>
        <v>2349</v>
      </c>
      <c r="AN12">
        <v>16451</v>
      </c>
    </row>
    <row r="13" spans="1:40" x14ac:dyDescent="0.35">
      <c r="B13" s="2" t="s">
        <v>2</v>
      </c>
      <c r="C13" t="s">
        <v>6</v>
      </c>
      <c r="D13" t="s">
        <v>6</v>
      </c>
      <c r="E13" t="s">
        <v>6</v>
      </c>
      <c r="F13" s="1">
        <f t="shared" ref="F13:Q13" si="19">F12/F11</f>
        <v>0.10350017066434977</v>
      </c>
      <c r="G13" s="1">
        <f t="shared" si="19"/>
        <v>0.19116315091689529</v>
      </c>
      <c r="H13" s="1">
        <f t="shared" ref="H13" si="20">H12/H11</f>
        <v>0.15098659650869273</v>
      </c>
      <c r="I13" s="1">
        <f t="shared" si="19"/>
        <v>8.6304015993732192E-2</v>
      </c>
      <c r="J13" s="1">
        <f t="shared" si="19"/>
        <v>4.6373718407651053E-2</v>
      </c>
      <c r="K13" t="s">
        <v>6</v>
      </c>
      <c r="L13" s="1">
        <f t="shared" si="19"/>
        <v>7.1082516785319266E-2</v>
      </c>
      <c r="M13" t="s">
        <v>6</v>
      </c>
      <c r="N13" s="1">
        <f t="shared" si="19"/>
        <v>0.42347789499929878</v>
      </c>
      <c r="O13" s="1">
        <f t="shared" si="19"/>
        <v>0.42361140443505807</v>
      </c>
      <c r="P13" s="1">
        <f t="shared" si="19"/>
        <v>0.42354803396550195</v>
      </c>
      <c r="Q13" s="1">
        <f t="shared" si="19"/>
        <v>9.9577690857240816E-2</v>
      </c>
      <c r="R13" t="s">
        <v>6</v>
      </c>
      <c r="S13" s="1">
        <f t="shared" ref="S13:T13" si="21">S12/S11</f>
        <v>0.17511459802538787</v>
      </c>
      <c r="T13" s="1">
        <f t="shared" si="21"/>
        <v>0.22874568928663039</v>
      </c>
      <c r="U13" t="s">
        <v>6</v>
      </c>
      <c r="V13" s="1">
        <f t="shared" ref="V13:AE13" si="22">V12/V11</f>
        <v>0.34380788928843847</v>
      </c>
      <c r="W13" s="1">
        <f t="shared" si="22"/>
        <v>7.7514961527500717E-2</v>
      </c>
      <c r="X13" s="1">
        <f t="shared" si="22"/>
        <v>7.5073691967575532E-2</v>
      </c>
      <c r="Y13" s="1">
        <f t="shared" ref="Y13" si="23">Y12/Y11</f>
        <v>7.5670031326139919E-2</v>
      </c>
      <c r="Z13" s="1">
        <f t="shared" si="22"/>
        <v>0.15130915425622488</v>
      </c>
      <c r="AA13" s="1">
        <f t="shared" si="22"/>
        <v>0.15086307842786098</v>
      </c>
      <c r="AB13" s="1">
        <f t="shared" si="22"/>
        <v>0.15109174410485041</v>
      </c>
      <c r="AC13" s="1">
        <f t="shared" si="22"/>
        <v>0.18335877265077688</v>
      </c>
      <c r="AD13" s="1">
        <f t="shared" si="22"/>
        <v>0.16150944427739661</v>
      </c>
      <c r="AE13" s="1">
        <f t="shared" si="22"/>
        <v>0.17268837730861908</v>
      </c>
      <c r="AF13" t="s">
        <v>6</v>
      </c>
      <c r="AG13" s="1">
        <f t="shared" ref="AG13:AM13" si="24">AG12/AG11</f>
        <v>0.14658962441904283</v>
      </c>
      <c r="AH13" s="1">
        <f t="shared" si="24"/>
        <v>0.1330537859850012</v>
      </c>
      <c r="AI13" s="1">
        <f t="shared" si="24"/>
        <v>5.7628178407669865E-2</v>
      </c>
      <c r="AJ13" s="1">
        <f t="shared" si="24"/>
        <v>5.7233660735078566E-2</v>
      </c>
      <c r="AK13" s="1">
        <f t="shared" si="24"/>
        <v>5.7435883739408548E-2</v>
      </c>
      <c r="AL13" s="1">
        <f t="shared" si="24"/>
        <v>0.1837248431569474</v>
      </c>
      <c r="AM13" s="1">
        <f t="shared" si="24"/>
        <v>8.8581340975940864E-2</v>
      </c>
      <c r="AN13" s="1">
        <f t="shared" ref="AN13" si="25">AN12/AN11</f>
        <v>0.15930548965303534</v>
      </c>
    </row>
    <row r="16" spans="1:40" x14ac:dyDescent="0.35">
      <c r="A16" s="2" t="s">
        <v>15</v>
      </c>
      <c r="K16">
        <f>K3+L3+M3+P3+Q3+R3+S3+T3+U3+V3+Y3+AB3+AE3+AH3+AK3+AN3</f>
        <v>313989</v>
      </c>
    </row>
    <row r="17" spans="1:11" x14ac:dyDescent="0.35">
      <c r="A17" s="2" t="s">
        <v>11</v>
      </c>
      <c r="K17">
        <v>3</v>
      </c>
    </row>
    <row r="18" spans="1:11" x14ac:dyDescent="0.35">
      <c r="A18" s="2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Primary</vt:lpstr>
    </vt:vector>
  </TitlesOfParts>
  <Company>Onondaga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Czarny</dc:creator>
  <cp:lastModifiedBy>Dustin Czarny</cp:lastModifiedBy>
  <dcterms:created xsi:type="dcterms:W3CDTF">2018-10-26T21:59:39Z</dcterms:created>
  <dcterms:modified xsi:type="dcterms:W3CDTF">2025-01-04T19:25:14Z</dcterms:modified>
</cp:coreProperties>
</file>