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\DATA\MSODATA\Statistics files\"/>
    </mc:Choice>
  </mc:AlternateContent>
  <xr:revisionPtr revIDLastSave="0" documentId="13_ncr:1_{E296D757-B472-4A30-BFD7-2F4BFC958831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ummary" sheetId="1" r:id="rId1"/>
    <sheet name="2024" sheetId="15" r:id="rId2"/>
    <sheet name="2023" sheetId="14" r:id="rId3"/>
    <sheet name="2022" sheetId="13" r:id="rId4"/>
    <sheet name="2021" sheetId="12" r:id="rId5"/>
    <sheet name="2020" sheetId="3" r:id="rId6"/>
    <sheet name="2019" sheetId="2" r:id="rId7"/>
    <sheet name="2018" sheetId="4" r:id="rId8"/>
    <sheet name="2017" sheetId="5" r:id="rId9"/>
    <sheet name="2016" sheetId="6" r:id="rId10"/>
    <sheet name="2015" sheetId="7" r:id="rId11"/>
    <sheet name="2014" sheetId="8" r:id="rId12"/>
    <sheet name="2013" sheetId="9" r:id="rId13"/>
    <sheet name="2012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4" l="1"/>
  <c r="E18" i="14"/>
  <c r="D18" i="15"/>
  <c r="D13" i="15"/>
  <c r="D20" i="15" s="1"/>
  <c r="D29" i="15" s="1"/>
  <c r="C13" i="15"/>
  <c r="E27" i="15" l="1"/>
  <c r="H27" i="15" s="1"/>
  <c r="H24" i="15"/>
  <c r="G24" i="15"/>
  <c r="F24" i="15"/>
  <c r="H23" i="15"/>
  <c r="G23" i="15"/>
  <c r="F23" i="15"/>
  <c r="H22" i="15"/>
  <c r="G22" i="15"/>
  <c r="F22" i="15"/>
  <c r="H18" i="15"/>
  <c r="G18" i="15"/>
  <c r="B18" i="15"/>
  <c r="F18" i="15" s="1"/>
  <c r="H17" i="15"/>
  <c r="G17" i="15"/>
  <c r="F17" i="15"/>
  <c r="H16" i="15"/>
  <c r="G16" i="15"/>
  <c r="F16" i="15"/>
  <c r="H15" i="15"/>
  <c r="G15" i="15"/>
  <c r="F15" i="15"/>
  <c r="E13" i="15"/>
  <c r="H13" i="15" s="1"/>
  <c r="B13" i="15"/>
  <c r="H12" i="15"/>
  <c r="G12" i="15"/>
  <c r="F12" i="15"/>
  <c r="H11" i="15"/>
  <c r="G11" i="15"/>
  <c r="F11" i="15"/>
  <c r="H10" i="15"/>
  <c r="G10" i="15"/>
  <c r="F10" i="15"/>
  <c r="H9" i="15"/>
  <c r="G9" i="15"/>
  <c r="F9" i="15"/>
  <c r="H8" i="15"/>
  <c r="G8" i="15"/>
  <c r="F8" i="15"/>
  <c r="H7" i="15"/>
  <c r="G7" i="15"/>
  <c r="F7" i="15"/>
  <c r="H6" i="15"/>
  <c r="G6" i="15"/>
  <c r="F6" i="15"/>
  <c r="H5" i="15"/>
  <c r="G5" i="15"/>
  <c r="F5" i="15"/>
  <c r="H4" i="15"/>
  <c r="G4" i="15"/>
  <c r="F4" i="15"/>
  <c r="H3" i="15"/>
  <c r="G3" i="15"/>
  <c r="F3" i="15"/>
  <c r="F24" i="14"/>
  <c r="E27" i="14"/>
  <c r="H23" i="14"/>
  <c r="G23" i="14"/>
  <c r="F23" i="14"/>
  <c r="H22" i="14"/>
  <c r="G22" i="14"/>
  <c r="F22" i="14"/>
  <c r="H18" i="14"/>
  <c r="F18" i="14"/>
  <c r="H17" i="14"/>
  <c r="G17" i="14"/>
  <c r="F17" i="14"/>
  <c r="H16" i="14"/>
  <c r="G16" i="14"/>
  <c r="F16" i="14"/>
  <c r="H15" i="14"/>
  <c r="G15" i="14"/>
  <c r="F15" i="14"/>
  <c r="E13" i="14"/>
  <c r="H13" i="14" s="1"/>
  <c r="B13" i="14"/>
  <c r="H12" i="14"/>
  <c r="G12" i="14"/>
  <c r="F12" i="14"/>
  <c r="H11" i="14"/>
  <c r="G11" i="14"/>
  <c r="F11" i="14"/>
  <c r="H10" i="14"/>
  <c r="G10" i="14"/>
  <c r="F10" i="14"/>
  <c r="H9" i="14"/>
  <c r="G9" i="14"/>
  <c r="F9" i="14"/>
  <c r="H8" i="14"/>
  <c r="G8" i="14"/>
  <c r="F8" i="14"/>
  <c r="H7" i="14"/>
  <c r="G7" i="14"/>
  <c r="F7" i="14"/>
  <c r="H6" i="14"/>
  <c r="G6" i="14"/>
  <c r="F6" i="14"/>
  <c r="H5" i="14"/>
  <c r="G5" i="14"/>
  <c r="F5" i="14"/>
  <c r="H4" i="14"/>
  <c r="G4" i="14"/>
  <c r="F4" i="14"/>
  <c r="H3" i="14"/>
  <c r="G3" i="14"/>
  <c r="F3" i="14"/>
  <c r="E27" i="1"/>
  <c r="H13" i="1"/>
  <c r="B18" i="13"/>
  <c r="B13" i="13"/>
  <c r="B20" i="13" s="1"/>
  <c r="B29" i="13" s="1"/>
  <c r="E24" i="13"/>
  <c r="H24" i="13" s="1"/>
  <c r="H55" i="1" s="1"/>
  <c r="H23" i="13"/>
  <c r="G23" i="13"/>
  <c r="F23" i="13"/>
  <c r="H22" i="13"/>
  <c r="G22" i="13"/>
  <c r="F22" i="13"/>
  <c r="E18" i="13"/>
  <c r="H17" i="13"/>
  <c r="G17" i="13"/>
  <c r="F17" i="13"/>
  <c r="H16" i="13"/>
  <c r="G16" i="13"/>
  <c r="F16" i="13"/>
  <c r="H15" i="13"/>
  <c r="G15" i="13"/>
  <c r="F15" i="13"/>
  <c r="E13" i="13"/>
  <c r="H13" i="13" s="1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E13" i="12"/>
  <c r="F13" i="14" l="1"/>
  <c r="B20" i="14"/>
  <c r="B29" i="14" s="1"/>
  <c r="G13" i="14"/>
  <c r="E55" i="1"/>
  <c r="F27" i="15"/>
  <c r="B20" i="15"/>
  <c r="B29" i="15"/>
  <c r="F13" i="15"/>
  <c r="G27" i="15"/>
  <c r="G13" i="15"/>
  <c r="E20" i="15"/>
  <c r="H27" i="14"/>
  <c r="F27" i="14"/>
  <c r="G27" i="14"/>
  <c r="E20" i="14"/>
  <c r="G24" i="14"/>
  <c r="G18" i="14"/>
  <c r="H24" i="14"/>
  <c r="E27" i="13"/>
  <c r="G24" i="13"/>
  <c r="G55" i="1" s="1"/>
  <c r="F13" i="13"/>
  <c r="F13" i="1" s="1"/>
  <c r="F18" i="13"/>
  <c r="F27" i="1" s="1"/>
  <c r="G18" i="13"/>
  <c r="G27" i="1" s="1"/>
  <c r="H18" i="13"/>
  <c r="H27" i="1" s="1"/>
  <c r="E20" i="13"/>
  <c r="E41" i="1" s="1"/>
  <c r="G13" i="13"/>
  <c r="G13" i="1" s="1"/>
  <c r="F24" i="13"/>
  <c r="F55" i="1" s="1"/>
  <c r="E13" i="3"/>
  <c r="E11" i="1" s="1"/>
  <c r="G20" i="15" l="1"/>
  <c r="H20" i="15"/>
  <c r="E29" i="15"/>
  <c r="F20" i="15"/>
  <c r="G20" i="14"/>
  <c r="H20" i="14"/>
  <c r="E29" i="14"/>
  <c r="F20" i="14"/>
  <c r="F27" i="13"/>
  <c r="G27" i="13"/>
  <c r="H27" i="13"/>
  <c r="H20" i="13"/>
  <c r="H41" i="1" s="1"/>
  <c r="E29" i="13"/>
  <c r="E69" i="1" s="1"/>
  <c r="G20" i="13"/>
  <c r="G41" i="1" s="1"/>
  <c r="F20" i="13"/>
  <c r="F41" i="1" s="1"/>
  <c r="F59" i="1"/>
  <c r="F45" i="1"/>
  <c r="F31" i="1"/>
  <c r="F17" i="1"/>
  <c r="F3" i="1"/>
  <c r="E24" i="12"/>
  <c r="H23" i="12"/>
  <c r="G23" i="12"/>
  <c r="F23" i="12"/>
  <c r="H22" i="12"/>
  <c r="G22" i="12"/>
  <c r="F22" i="12"/>
  <c r="E18" i="12"/>
  <c r="H17" i="12"/>
  <c r="G17" i="12"/>
  <c r="F17" i="12"/>
  <c r="H16" i="12"/>
  <c r="G16" i="12"/>
  <c r="F16" i="12"/>
  <c r="H15" i="12"/>
  <c r="G15" i="12"/>
  <c r="F15" i="12"/>
  <c r="G13" i="12"/>
  <c r="G12" i="1" s="1"/>
  <c r="H12" i="12"/>
  <c r="G12" i="12"/>
  <c r="F12" i="12"/>
  <c r="H11" i="12"/>
  <c r="G11" i="12"/>
  <c r="F11" i="12"/>
  <c r="H10" i="12"/>
  <c r="G10" i="12"/>
  <c r="F10" i="12"/>
  <c r="H9" i="12"/>
  <c r="G9" i="12"/>
  <c r="F9" i="12"/>
  <c r="H8" i="12"/>
  <c r="G8" i="12"/>
  <c r="F8" i="12"/>
  <c r="H7" i="12"/>
  <c r="G7" i="12"/>
  <c r="F7" i="12"/>
  <c r="H6" i="12"/>
  <c r="G6" i="12"/>
  <c r="F6" i="12"/>
  <c r="H5" i="12"/>
  <c r="G5" i="12"/>
  <c r="F5" i="12"/>
  <c r="H4" i="12"/>
  <c r="G4" i="12"/>
  <c r="F4" i="12"/>
  <c r="H3" i="12"/>
  <c r="G3" i="12"/>
  <c r="F3" i="12"/>
  <c r="H29" i="15" l="1"/>
  <c r="G29" i="15"/>
  <c r="F29" i="15"/>
  <c r="H29" i="14"/>
  <c r="G29" i="14"/>
  <c r="F29" i="14"/>
  <c r="H29" i="13"/>
  <c r="H69" i="1" s="1"/>
  <c r="G29" i="13"/>
  <c r="G69" i="1" s="1"/>
  <c r="F29" i="13"/>
  <c r="F69" i="1" s="1"/>
  <c r="F18" i="12"/>
  <c r="F26" i="1" s="1"/>
  <c r="E26" i="1"/>
  <c r="H24" i="12"/>
  <c r="H54" i="1" s="1"/>
  <c r="E27" i="12"/>
  <c r="E54" i="1"/>
  <c r="G18" i="12"/>
  <c r="G26" i="1" s="1"/>
  <c r="F13" i="12"/>
  <c r="F12" i="1" s="1"/>
  <c r="H13" i="12"/>
  <c r="H12" i="1" s="1"/>
  <c r="H18" i="12"/>
  <c r="H26" i="1" s="1"/>
  <c r="F24" i="12"/>
  <c r="F54" i="1" s="1"/>
  <c r="E20" i="12"/>
  <c r="G24" i="12"/>
  <c r="G54" i="1" s="1"/>
  <c r="H23" i="3"/>
  <c r="G23" i="3"/>
  <c r="H22" i="3"/>
  <c r="G22" i="3"/>
  <c r="H22" i="2"/>
  <c r="G22" i="2"/>
  <c r="H21" i="2"/>
  <c r="G21" i="2"/>
  <c r="H22" i="4"/>
  <c r="G22" i="4"/>
  <c r="H21" i="4"/>
  <c r="G21" i="4"/>
  <c r="H22" i="5"/>
  <c r="G22" i="5"/>
  <c r="H21" i="5"/>
  <c r="G21" i="5"/>
  <c r="H22" i="6"/>
  <c r="G22" i="6"/>
  <c r="H21" i="6"/>
  <c r="G21" i="6"/>
  <c r="H22" i="7"/>
  <c r="G22" i="7"/>
  <c r="H21" i="7"/>
  <c r="G21" i="7"/>
  <c r="H22" i="8"/>
  <c r="G22" i="8"/>
  <c r="H21" i="8"/>
  <c r="G21" i="8"/>
  <c r="H22" i="9"/>
  <c r="G22" i="9"/>
  <c r="H21" i="9"/>
  <c r="G21" i="9"/>
  <c r="H22" i="11"/>
  <c r="G22" i="11"/>
  <c r="H21" i="11"/>
  <c r="G21" i="11"/>
  <c r="F22" i="9"/>
  <c r="F21" i="9"/>
  <c r="F22" i="8"/>
  <c r="F21" i="8"/>
  <c r="F22" i="7"/>
  <c r="F21" i="7"/>
  <c r="F22" i="6"/>
  <c r="F21" i="6"/>
  <c r="F22" i="5"/>
  <c r="F21" i="5"/>
  <c r="F22" i="4"/>
  <c r="F21" i="4"/>
  <c r="F22" i="2"/>
  <c r="F21" i="2"/>
  <c r="F23" i="3"/>
  <c r="F22" i="3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B62" i="1"/>
  <c r="D61" i="1"/>
  <c r="C61" i="1"/>
  <c r="B61" i="1"/>
  <c r="D60" i="1"/>
  <c r="C60" i="1"/>
  <c r="B60" i="1"/>
  <c r="D59" i="1"/>
  <c r="C59" i="1"/>
  <c r="B59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D31" i="1"/>
  <c r="C31" i="1"/>
  <c r="B31" i="1"/>
  <c r="E12" i="1" l="1"/>
  <c r="E40" i="1"/>
  <c r="F20" i="12"/>
  <c r="F40" i="1" s="1"/>
  <c r="H20" i="12"/>
  <c r="H40" i="1" s="1"/>
  <c r="G20" i="12"/>
  <c r="G40" i="1" s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46" i="1"/>
  <c r="C46" i="1"/>
  <c r="B46" i="1"/>
  <c r="B45" i="1"/>
  <c r="C45" i="1"/>
  <c r="D45" i="1"/>
  <c r="E24" i="3"/>
  <c r="E23" i="2"/>
  <c r="E23" i="4"/>
  <c r="E23" i="11"/>
  <c r="E23" i="9"/>
  <c r="E23" i="8"/>
  <c r="E23" i="7"/>
  <c r="E23" i="6"/>
  <c r="E23" i="5"/>
  <c r="F16" i="2"/>
  <c r="F11" i="2"/>
  <c r="F10" i="2"/>
  <c r="F9" i="2"/>
  <c r="F8" i="2"/>
  <c r="F7" i="2"/>
  <c r="F6" i="2"/>
  <c r="F5" i="2"/>
  <c r="F4" i="2"/>
  <c r="F3" i="2"/>
  <c r="F11" i="4"/>
  <c r="F10" i="4"/>
  <c r="F9" i="4"/>
  <c r="F8" i="4"/>
  <c r="F7" i="4"/>
  <c r="F6" i="4"/>
  <c r="F5" i="4"/>
  <c r="F4" i="4"/>
  <c r="F3" i="4"/>
  <c r="F18" i="5"/>
  <c r="F16" i="5"/>
  <c r="F15" i="5"/>
  <c r="F14" i="5"/>
  <c r="F3" i="5"/>
  <c r="F11" i="5"/>
  <c r="F10" i="5"/>
  <c r="F9" i="5"/>
  <c r="F8" i="5"/>
  <c r="F7" i="5"/>
  <c r="F6" i="5"/>
  <c r="F5" i="5"/>
  <c r="F4" i="5"/>
  <c r="F18" i="6"/>
  <c r="F16" i="6"/>
  <c r="F15" i="6"/>
  <c r="F14" i="6"/>
  <c r="F11" i="6"/>
  <c r="F10" i="6"/>
  <c r="F9" i="6"/>
  <c r="F8" i="6"/>
  <c r="F7" i="6"/>
  <c r="F6" i="6"/>
  <c r="F5" i="6"/>
  <c r="F3" i="6"/>
  <c r="F4" i="6"/>
  <c r="F6" i="7"/>
  <c r="F5" i="7"/>
  <c r="F4" i="7"/>
  <c r="F3" i="7"/>
  <c r="F18" i="8"/>
  <c r="F16" i="8"/>
  <c r="F15" i="8"/>
  <c r="F14" i="8"/>
  <c r="F11" i="8"/>
  <c r="F10" i="8"/>
  <c r="F9" i="8"/>
  <c r="F8" i="8"/>
  <c r="F7" i="8"/>
  <c r="F6" i="8"/>
  <c r="F5" i="8"/>
  <c r="F3" i="8"/>
  <c r="F16" i="9"/>
  <c r="F15" i="9"/>
  <c r="F14" i="9"/>
  <c r="F11" i="9"/>
  <c r="F10" i="9"/>
  <c r="F9" i="9"/>
  <c r="F8" i="9"/>
  <c r="F7" i="9"/>
  <c r="F6" i="9"/>
  <c r="F5" i="9"/>
  <c r="F4" i="9"/>
  <c r="F3" i="9"/>
  <c r="B19" i="9"/>
  <c r="B32" i="1" s="1"/>
  <c r="E26" i="4" l="1"/>
  <c r="H23" i="4"/>
  <c r="G23" i="4"/>
  <c r="F23" i="4"/>
  <c r="H23" i="5"/>
  <c r="G23" i="5"/>
  <c r="F23" i="5"/>
  <c r="E26" i="2"/>
  <c r="H23" i="2"/>
  <c r="G23" i="2"/>
  <c r="F23" i="2"/>
  <c r="E52" i="1"/>
  <c r="E53" i="1"/>
  <c r="E27" i="3"/>
  <c r="E26" i="6"/>
  <c r="H23" i="6"/>
  <c r="H49" i="1" s="1"/>
  <c r="E49" i="1"/>
  <c r="G23" i="6"/>
  <c r="G49" i="1" s="1"/>
  <c r="F23" i="6"/>
  <c r="F49" i="1" s="1"/>
  <c r="E26" i="7"/>
  <c r="H23" i="7"/>
  <c r="F23" i="7"/>
  <c r="G23" i="7"/>
  <c r="E48" i="1"/>
  <c r="E26" i="8"/>
  <c r="H23" i="8"/>
  <c r="G23" i="8"/>
  <c r="F23" i="8"/>
  <c r="F23" i="9"/>
  <c r="H23" i="9"/>
  <c r="G23" i="9"/>
  <c r="E26" i="11"/>
  <c r="H23" i="11"/>
  <c r="G23" i="11"/>
  <c r="G24" i="3"/>
  <c r="G53" i="1" s="1"/>
  <c r="H24" i="3"/>
  <c r="H53" i="1" s="1"/>
  <c r="F24" i="3"/>
  <c r="F53" i="1" s="1"/>
  <c r="H27" i="12"/>
  <c r="G27" i="12"/>
  <c r="F27" i="12"/>
  <c r="E29" i="12"/>
  <c r="E68" i="1" s="1"/>
  <c r="E26" i="9"/>
  <c r="E26" i="5"/>
  <c r="H16" i="2"/>
  <c r="H15" i="2"/>
  <c r="H14" i="2"/>
  <c r="H11" i="2"/>
  <c r="H10" i="2"/>
  <c r="H9" i="2"/>
  <c r="H8" i="2"/>
  <c r="H7" i="2"/>
  <c r="H6" i="2"/>
  <c r="H5" i="2"/>
  <c r="H4" i="2"/>
  <c r="H3" i="2"/>
  <c r="G16" i="2"/>
  <c r="G15" i="2"/>
  <c r="F15" i="2"/>
  <c r="G14" i="2"/>
  <c r="F14" i="2"/>
  <c r="G11" i="2"/>
  <c r="G10" i="2"/>
  <c r="G9" i="2"/>
  <c r="G8" i="2"/>
  <c r="G7" i="2"/>
  <c r="G6" i="2"/>
  <c r="G5" i="2"/>
  <c r="G4" i="2"/>
  <c r="G3" i="2"/>
  <c r="H26" i="6" l="1"/>
  <c r="G26" i="6"/>
  <c r="F26" i="6"/>
  <c r="H26" i="9"/>
  <c r="H46" i="1" s="1"/>
  <c r="F26" i="9"/>
  <c r="F46" i="1" s="1"/>
  <c r="G26" i="9"/>
  <c r="G46" i="1" s="1"/>
  <c r="E46" i="1"/>
  <c r="H26" i="7"/>
  <c r="G26" i="7"/>
  <c r="G48" i="1" s="1"/>
  <c r="F26" i="7"/>
  <c r="H26" i="11"/>
  <c r="H45" i="1" s="1"/>
  <c r="G26" i="11"/>
  <c r="G45" i="1" s="1"/>
  <c r="E45" i="1"/>
  <c r="H26" i="2"/>
  <c r="G26" i="2"/>
  <c r="G52" i="1" s="1"/>
  <c r="F26" i="2"/>
  <c r="H26" i="5"/>
  <c r="G26" i="5"/>
  <c r="G50" i="1" s="1"/>
  <c r="F26" i="5"/>
  <c r="E50" i="1"/>
  <c r="H26" i="8"/>
  <c r="H47" i="1" s="1"/>
  <c r="G26" i="8"/>
  <c r="G47" i="1" s="1"/>
  <c r="E47" i="1"/>
  <c r="F26" i="8"/>
  <c r="F47" i="1" s="1"/>
  <c r="H26" i="4"/>
  <c r="G26" i="4"/>
  <c r="G51" i="1" s="1"/>
  <c r="E51" i="1"/>
  <c r="F26" i="4"/>
  <c r="H29" i="12"/>
  <c r="H68" i="1" s="1"/>
  <c r="G29" i="12"/>
  <c r="G68" i="1" s="1"/>
  <c r="F29" i="12"/>
  <c r="F68" i="1" s="1"/>
  <c r="H16" i="11"/>
  <c r="G16" i="11"/>
  <c r="H15" i="11"/>
  <c r="G15" i="11"/>
  <c r="H14" i="11"/>
  <c r="G14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H4" i="11"/>
  <c r="G4" i="11"/>
  <c r="H3" i="11"/>
  <c r="G3" i="11"/>
  <c r="H16" i="9"/>
  <c r="G16" i="9"/>
  <c r="H15" i="9"/>
  <c r="G15" i="9"/>
  <c r="H14" i="9"/>
  <c r="G14" i="9"/>
  <c r="H11" i="9"/>
  <c r="G11" i="9"/>
  <c r="H10" i="9"/>
  <c r="G10" i="9"/>
  <c r="H9" i="9"/>
  <c r="G9" i="9"/>
  <c r="H8" i="9"/>
  <c r="G8" i="9"/>
  <c r="H7" i="9"/>
  <c r="G7" i="9"/>
  <c r="H6" i="9"/>
  <c r="G6" i="9"/>
  <c r="H5" i="9"/>
  <c r="G5" i="9"/>
  <c r="H4" i="9"/>
  <c r="G4" i="9"/>
  <c r="H3" i="9"/>
  <c r="G3" i="9"/>
  <c r="H16" i="8"/>
  <c r="G16" i="8"/>
  <c r="H15" i="8"/>
  <c r="G15" i="8"/>
  <c r="H14" i="8"/>
  <c r="G14" i="8"/>
  <c r="H11" i="8"/>
  <c r="G11" i="8"/>
  <c r="H10" i="8"/>
  <c r="G10" i="8"/>
  <c r="H9" i="8"/>
  <c r="G9" i="8"/>
  <c r="H8" i="8"/>
  <c r="G8" i="8"/>
  <c r="H7" i="8"/>
  <c r="G7" i="8"/>
  <c r="H6" i="8"/>
  <c r="G6" i="8"/>
  <c r="H5" i="8"/>
  <c r="G5" i="8"/>
  <c r="H4" i="8"/>
  <c r="G4" i="8"/>
  <c r="F4" i="8"/>
  <c r="H3" i="8"/>
  <c r="G3" i="8"/>
  <c r="H16" i="7"/>
  <c r="G16" i="7"/>
  <c r="F16" i="7"/>
  <c r="H15" i="7"/>
  <c r="G15" i="7"/>
  <c r="F15" i="7"/>
  <c r="H14" i="7"/>
  <c r="G14" i="7"/>
  <c r="F14" i="7"/>
  <c r="H11" i="7"/>
  <c r="G11" i="7"/>
  <c r="F11" i="7"/>
  <c r="H10" i="7"/>
  <c r="G10" i="7"/>
  <c r="F10" i="7"/>
  <c r="H9" i="7"/>
  <c r="G9" i="7"/>
  <c r="F9" i="7"/>
  <c r="H8" i="7"/>
  <c r="G8" i="7"/>
  <c r="F8" i="7"/>
  <c r="H7" i="7"/>
  <c r="G7" i="7"/>
  <c r="F7" i="7"/>
  <c r="H6" i="7"/>
  <c r="G6" i="7"/>
  <c r="H5" i="7"/>
  <c r="G5" i="7"/>
  <c r="H4" i="7"/>
  <c r="G4" i="7"/>
  <c r="H3" i="7"/>
  <c r="G3" i="7"/>
  <c r="H16" i="6"/>
  <c r="G16" i="6"/>
  <c r="H15" i="6"/>
  <c r="G15" i="6"/>
  <c r="H14" i="6"/>
  <c r="G14" i="6"/>
  <c r="H11" i="6"/>
  <c r="G11" i="6"/>
  <c r="H10" i="6"/>
  <c r="G10" i="6"/>
  <c r="H9" i="6"/>
  <c r="G9" i="6"/>
  <c r="H8" i="6"/>
  <c r="G8" i="6"/>
  <c r="H7" i="6"/>
  <c r="G7" i="6"/>
  <c r="H6" i="6"/>
  <c r="G6" i="6"/>
  <c r="H5" i="6"/>
  <c r="G5" i="6"/>
  <c r="H4" i="6"/>
  <c r="G4" i="6"/>
  <c r="H3" i="6"/>
  <c r="G3" i="6"/>
  <c r="H16" i="5"/>
  <c r="G16" i="5"/>
  <c r="H15" i="5"/>
  <c r="G15" i="5"/>
  <c r="H14" i="5"/>
  <c r="G14" i="5"/>
  <c r="H11" i="5"/>
  <c r="G11" i="5"/>
  <c r="H10" i="5"/>
  <c r="G10" i="5"/>
  <c r="H9" i="5"/>
  <c r="G9" i="5"/>
  <c r="H8" i="5"/>
  <c r="G8" i="5"/>
  <c r="H7" i="5"/>
  <c r="G7" i="5"/>
  <c r="H6" i="5"/>
  <c r="G6" i="5"/>
  <c r="H5" i="5"/>
  <c r="G5" i="5"/>
  <c r="H4" i="5"/>
  <c r="G4" i="5"/>
  <c r="H3" i="5"/>
  <c r="G3" i="5"/>
  <c r="H17" i="3"/>
  <c r="G17" i="3"/>
  <c r="F17" i="3"/>
  <c r="H16" i="3"/>
  <c r="G16" i="3"/>
  <c r="F16" i="3"/>
  <c r="H15" i="3"/>
  <c r="G15" i="3"/>
  <c r="F15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H7" i="3"/>
  <c r="G7" i="3"/>
  <c r="F7" i="3"/>
  <c r="H6" i="3"/>
  <c r="G6" i="3"/>
  <c r="F6" i="3"/>
  <c r="H5" i="3"/>
  <c r="G5" i="3"/>
  <c r="F5" i="3"/>
  <c r="H4" i="3"/>
  <c r="G4" i="3"/>
  <c r="F4" i="3"/>
  <c r="H3" i="3"/>
  <c r="G3" i="3"/>
  <c r="F3" i="3"/>
  <c r="H16" i="4"/>
  <c r="G16" i="4"/>
  <c r="F16" i="4"/>
  <c r="H15" i="4"/>
  <c r="G15" i="4"/>
  <c r="F15" i="4"/>
  <c r="H14" i="4"/>
  <c r="G14" i="4"/>
  <c r="F14" i="4"/>
  <c r="H11" i="4"/>
  <c r="G11" i="4"/>
  <c r="H10" i="4"/>
  <c r="G10" i="4"/>
  <c r="H9" i="4"/>
  <c r="G9" i="4"/>
  <c r="H8" i="4"/>
  <c r="G8" i="4"/>
  <c r="H7" i="4"/>
  <c r="G7" i="4"/>
  <c r="H6" i="4"/>
  <c r="G6" i="4"/>
  <c r="H5" i="4"/>
  <c r="G5" i="4"/>
  <c r="H4" i="4"/>
  <c r="G4" i="4"/>
  <c r="H3" i="4"/>
  <c r="G3" i="4"/>
  <c r="E18" i="3"/>
  <c r="E25" i="1" s="1"/>
  <c r="G13" i="3"/>
  <c r="G11" i="1" s="1"/>
  <c r="E17" i="2"/>
  <c r="E12" i="2"/>
  <c r="E10" i="1" s="1"/>
  <c r="E17" i="4"/>
  <c r="E23" i="1" s="1"/>
  <c r="E12" i="4"/>
  <c r="E9" i="1" s="1"/>
  <c r="E17" i="5"/>
  <c r="E12" i="5"/>
  <c r="E8" i="1" s="1"/>
  <c r="E17" i="6"/>
  <c r="E21" i="1" s="1"/>
  <c r="E12" i="6"/>
  <c r="E7" i="1" s="1"/>
  <c r="E17" i="7"/>
  <c r="E20" i="1" s="1"/>
  <c r="E12" i="7"/>
  <c r="E17" i="8"/>
  <c r="H17" i="8" s="1"/>
  <c r="E12" i="8"/>
  <c r="E17" i="9"/>
  <c r="E18" i="1" s="1"/>
  <c r="E12" i="9"/>
  <c r="E4" i="1" s="1"/>
  <c r="E17" i="11"/>
  <c r="E17" i="1" s="1"/>
  <c r="E12" i="11"/>
  <c r="E3" i="1" s="1"/>
  <c r="F17" i="7" l="1"/>
  <c r="F20" i="1" s="1"/>
  <c r="H17" i="7"/>
  <c r="H20" i="1" s="1"/>
  <c r="H52" i="1"/>
  <c r="F52" i="1"/>
  <c r="E22" i="1"/>
  <c r="F17" i="5"/>
  <c r="F22" i="1" s="1"/>
  <c r="H51" i="1"/>
  <c r="F51" i="1"/>
  <c r="H17" i="2"/>
  <c r="H24" i="1" s="1"/>
  <c r="E24" i="1"/>
  <c r="H12" i="8"/>
  <c r="H5" i="1" s="1"/>
  <c r="F12" i="8"/>
  <c r="F5" i="1" s="1"/>
  <c r="E5" i="1"/>
  <c r="G17" i="5"/>
  <c r="G22" i="1" s="1"/>
  <c r="H17" i="11"/>
  <c r="H17" i="1" s="1"/>
  <c r="H50" i="1"/>
  <c r="F50" i="1"/>
  <c r="E19" i="1"/>
  <c r="F17" i="8"/>
  <c r="H17" i="5"/>
  <c r="H22" i="1" s="1"/>
  <c r="G12" i="9"/>
  <c r="G4" i="1" s="1"/>
  <c r="H48" i="1"/>
  <c r="F48" i="1"/>
  <c r="F12" i="7"/>
  <c r="F6" i="1" s="1"/>
  <c r="E6" i="1"/>
  <c r="G17" i="6"/>
  <c r="G21" i="1" s="1"/>
  <c r="E20" i="3"/>
  <c r="F13" i="3"/>
  <c r="F11" i="1" s="1"/>
  <c r="F12" i="2"/>
  <c r="F10" i="1" s="1"/>
  <c r="H12" i="2"/>
  <c r="H10" i="1" s="1"/>
  <c r="H12" i="4"/>
  <c r="H9" i="1" s="1"/>
  <c r="F12" i="4"/>
  <c r="F9" i="1" s="1"/>
  <c r="H17" i="4"/>
  <c r="H23" i="1" s="1"/>
  <c r="F17" i="4"/>
  <c r="F23" i="1" s="1"/>
  <c r="G17" i="4"/>
  <c r="G23" i="1" s="1"/>
  <c r="H12" i="5"/>
  <c r="H8" i="1" s="1"/>
  <c r="F12" i="5"/>
  <c r="F8" i="1" s="1"/>
  <c r="H12" i="6"/>
  <c r="H7" i="1" s="1"/>
  <c r="F12" i="6"/>
  <c r="F7" i="1" s="1"/>
  <c r="F17" i="6"/>
  <c r="F21" i="1" s="1"/>
  <c r="H17" i="6"/>
  <c r="H21" i="1" s="1"/>
  <c r="G17" i="7"/>
  <c r="G20" i="1" s="1"/>
  <c r="H12" i="7"/>
  <c r="H6" i="1" s="1"/>
  <c r="G17" i="8"/>
  <c r="H17" i="9"/>
  <c r="H18" i="1" s="1"/>
  <c r="F17" i="9"/>
  <c r="F18" i="1" s="1"/>
  <c r="H12" i="9"/>
  <c r="H4" i="1" s="1"/>
  <c r="F12" i="9"/>
  <c r="F4" i="1" s="1"/>
  <c r="G17" i="2"/>
  <c r="G24" i="1" s="1"/>
  <c r="F17" i="2"/>
  <c r="F24" i="1" s="1"/>
  <c r="G12" i="2"/>
  <c r="G10" i="1" s="1"/>
  <c r="G12" i="11"/>
  <c r="G3" i="1" s="1"/>
  <c r="E19" i="11"/>
  <c r="H12" i="11"/>
  <c r="H3" i="1" s="1"/>
  <c r="G17" i="11"/>
  <c r="G17" i="1" s="1"/>
  <c r="G17" i="9"/>
  <c r="G18" i="1" s="1"/>
  <c r="G12" i="8"/>
  <c r="G5" i="1" s="1"/>
  <c r="G12" i="7"/>
  <c r="G6" i="1" s="1"/>
  <c r="G12" i="6"/>
  <c r="G7" i="1" s="1"/>
  <c r="G12" i="5"/>
  <c r="G8" i="1" s="1"/>
  <c r="G12" i="4"/>
  <c r="G9" i="1" s="1"/>
  <c r="E19" i="2"/>
  <c r="H13" i="3"/>
  <c r="H11" i="1" s="1"/>
  <c r="F18" i="3"/>
  <c r="F25" i="1" s="1"/>
  <c r="G18" i="3"/>
  <c r="G25" i="1" s="1"/>
  <c r="H18" i="3"/>
  <c r="H25" i="1" s="1"/>
  <c r="E19" i="4"/>
  <c r="E19" i="5"/>
  <c r="E19" i="6"/>
  <c r="E19" i="7"/>
  <c r="E19" i="8"/>
  <c r="E19" i="9"/>
  <c r="E39" i="1" l="1"/>
  <c r="E29" i="3"/>
  <c r="E67" i="1" s="1"/>
  <c r="E33" i="1"/>
  <c r="F19" i="8"/>
  <c r="E28" i="8"/>
  <c r="E37" i="1"/>
  <c r="E28" i="4"/>
  <c r="H19" i="2"/>
  <c r="H38" i="1" s="1"/>
  <c r="E38" i="1"/>
  <c r="E28" i="2"/>
  <c r="E32" i="1"/>
  <c r="E28" i="9"/>
  <c r="E34" i="1"/>
  <c r="E28" i="7"/>
  <c r="E35" i="1"/>
  <c r="E28" i="6"/>
  <c r="E31" i="1"/>
  <c r="E28" i="11"/>
  <c r="E36" i="1"/>
  <c r="F19" i="5"/>
  <c r="F36" i="1" s="1"/>
  <c r="E28" i="5"/>
  <c r="G20" i="3"/>
  <c r="G39" i="1" s="1"/>
  <c r="H20" i="3"/>
  <c r="H39" i="1" s="1"/>
  <c r="H27" i="3"/>
  <c r="G27" i="3"/>
  <c r="F27" i="3"/>
  <c r="F20" i="3"/>
  <c r="F39" i="1" s="1"/>
  <c r="F19" i="6"/>
  <c r="F35" i="1" s="1"/>
  <c r="F19" i="9"/>
  <c r="F32" i="1" s="1"/>
  <c r="G19" i="2"/>
  <c r="G38" i="1" s="1"/>
  <c r="F19" i="2"/>
  <c r="F38" i="1" s="1"/>
  <c r="H19" i="11"/>
  <c r="H31" i="1" s="1"/>
  <c r="G19" i="11"/>
  <c r="G31" i="1" s="1"/>
  <c r="H19" i="9"/>
  <c r="H32" i="1" s="1"/>
  <c r="G19" i="9"/>
  <c r="G32" i="1" s="1"/>
  <c r="G19" i="8"/>
  <c r="H19" i="8"/>
  <c r="H19" i="6"/>
  <c r="H35" i="1" s="1"/>
  <c r="G19" i="6"/>
  <c r="G35" i="1" s="1"/>
  <c r="G19" i="5"/>
  <c r="G36" i="1" s="1"/>
  <c r="H19" i="5"/>
  <c r="H36" i="1" s="1"/>
  <c r="G19" i="4"/>
  <c r="G37" i="1" s="1"/>
  <c r="F19" i="4"/>
  <c r="F37" i="1" s="1"/>
  <c r="H19" i="4"/>
  <c r="H37" i="1" s="1"/>
  <c r="H19" i="7"/>
  <c r="H34" i="1" s="1"/>
  <c r="G19" i="7"/>
  <c r="G34" i="1" s="1"/>
  <c r="F19" i="7"/>
  <c r="F34" i="1" s="1"/>
  <c r="E65" i="1" l="1"/>
  <c r="H28" i="4"/>
  <c r="H65" i="1" s="1"/>
  <c r="G28" i="4"/>
  <c r="G65" i="1" s="1"/>
  <c r="F28" i="4"/>
  <c r="F65" i="1" s="1"/>
  <c r="E62" i="1"/>
  <c r="H28" i="7"/>
  <c r="H62" i="1" s="1"/>
  <c r="G28" i="7"/>
  <c r="G62" i="1" s="1"/>
  <c r="F28" i="7"/>
  <c r="F62" i="1" s="1"/>
  <c r="E63" i="1"/>
  <c r="F28" i="6"/>
  <c r="F63" i="1" s="1"/>
  <c r="H28" i="6"/>
  <c r="H63" i="1" s="1"/>
  <c r="G28" i="6"/>
  <c r="G63" i="1" s="1"/>
  <c r="E64" i="1"/>
  <c r="F28" i="5"/>
  <c r="F64" i="1" s="1"/>
  <c r="H28" i="5"/>
  <c r="H64" i="1" s="1"/>
  <c r="G28" i="5"/>
  <c r="G64" i="1" s="1"/>
  <c r="E61" i="1"/>
  <c r="H28" i="8"/>
  <c r="H61" i="1" s="1"/>
  <c r="G28" i="8"/>
  <c r="G61" i="1" s="1"/>
  <c r="F28" i="8"/>
  <c r="F61" i="1" s="1"/>
  <c r="G33" i="1"/>
  <c r="G19" i="1"/>
  <c r="E60" i="1"/>
  <c r="F28" i="9"/>
  <c r="F60" i="1" s="1"/>
  <c r="G28" i="9"/>
  <c r="G60" i="1" s="1"/>
  <c r="H28" i="9"/>
  <c r="H60" i="1" s="1"/>
  <c r="F33" i="1"/>
  <c r="F19" i="1"/>
  <c r="H33" i="1"/>
  <c r="H19" i="1"/>
  <c r="E59" i="1"/>
  <c r="H28" i="11"/>
  <c r="H59" i="1" s="1"/>
  <c r="G28" i="11"/>
  <c r="G59" i="1" s="1"/>
  <c r="E66" i="1"/>
  <c r="G28" i="2"/>
  <c r="G66" i="1" s="1"/>
  <c r="F28" i="2"/>
  <c r="F66" i="1" s="1"/>
  <c r="H28" i="2"/>
  <c r="H66" i="1" s="1"/>
  <c r="H29" i="3"/>
  <c r="H67" i="1" s="1"/>
  <c r="F29" i="3"/>
  <c r="F67" i="1" s="1"/>
  <c r="G29" i="3"/>
  <c r="G67" i="1" s="1"/>
</calcChain>
</file>

<file path=xl/sharedStrings.xml><?xml version="1.0" encoding="utf-8"?>
<sst xmlns="http://schemas.openxmlformats.org/spreadsheetml/2006/main" count="494" uniqueCount="45">
  <si>
    <t>Year</t>
  </si>
  <si>
    <t>Budget submitted by Onondaga County Board of Elections</t>
  </si>
  <si>
    <t>County Executive Budget</t>
  </si>
  <si>
    <t>Adopted Budget</t>
  </si>
  <si>
    <t>Amount Spent</t>
  </si>
  <si>
    <t>Surplus/Deficit</t>
  </si>
  <si>
    <t>Account Code - Description</t>
  </si>
  <si>
    <t>A641010 Total-Total Salaries</t>
  </si>
  <si>
    <t>A641020-Overtime Wages</t>
  </si>
  <si>
    <t>A641030-Other Employee Wages</t>
  </si>
  <si>
    <t>A693000-Supplies &amp; Materials</t>
  </si>
  <si>
    <t>A693230-Library Books &amp; Mat, Bud Load</t>
  </si>
  <si>
    <t>A694130-Maint, Utilities, Rents</t>
  </si>
  <si>
    <t>A694080-Professional Services</t>
  </si>
  <si>
    <t>A694100-All Other Expenses</t>
  </si>
  <si>
    <t>A694010-Travel &amp; Training</t>
  </si>
  <si>
    <t>Direct Appropriation</t>
  </si>
  <si>
    <t>A691200-Employee Benefits-Interdepart</t>
  </si>
  <si>
    <t>A694950-Interdepart Charges</t>
  </si>
  <si>
    <t>A699690-Transfer to Debt Service Fund</t>
  </si>
  <si>
    <t>Interdepartmental Appropriation</t>
  </si>
  <si>
    <t>Total Appropriations</t>
  </si>
  <si>
    <t>A590040-Svcs Other Govts - General Govt Support</t>
  </si>
  <si>
    <t>A590056-Sales of Prop and Comp for Loss</t>
  </si>
  <si>
    <t>Sub Total Direct Revenues</t>
  </si>
  <si>
    <t>Total Revenues</t>
  </si>
  <si>
    <t>Local (Appropriations - Revenues)</t>
  </si>
  <si>
    <t>2020</t>
  </si>
  <si>
    <t>Draft</t>
  </si>
  <si>
    <t>Executive</t>
  </si>
  <si>
    <t>Adopted</t>
  </si>
  <si>
    <t>Actual</t>
  </si>
  <si>
    <t>A666500-Contingent Account</t>
  </si>
  <si>
    <t>Surplus/deficit</t>
  </si>
  <si>
    <t>Interdepartment Appropriation</t>
  </si>
  <si>
    <t>Total Budget</t>
  </si>
  <si>
    <t>n/a</t>
  </si>
  <si>
    <t>Total Appropriation</t>
  </si>
  <si>
    <t>Total Revenue</t>
  </si>
  <si>
    <t>Amount Received</t>
  </si>
  <si>
    <t>Surplus/Deficit (actual)</t>
  </si>
  <si>
    <t>Surplus/Deficit (draft)</t>
  </si>
  <si>
    <t>Surplus/Deficit (Executive)</t>
  </si>
  <si>
    <t>Budget submitted by Onondaga County Office of Budget &amp; Management</t>
  </si>
  <si>
    <t>Budget submitted by Onondaga County Board of Elections &amp; Office of Budget &amp; Managenent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</si>
</sst>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_);[Red]\(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Microsoft Sans Serif"/>
    </font>
    <font>
      <sz val="9"/>
      <color theme="1"/>
      <name val="Microsoft Sans Serif"/>
    </font>
    <font>
      <sz val="10"/>
      <color theme="1"/>
      <name val="Calibri"/>
      <family val="2"/>
      <scheme val="minor"/>
    </font>
    <font>
      <b/>
      <sz val="9"/>
      <color theme="1"/>
      <name val="Microsoft Sans Serif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0">
    <xf numFmtId="0" fontId="0" fillId="0" borderId="0" xfId="0"/>
    <xf numFmtId="164" fontId="0" fillId="0" borderId="0" xfId="0" applyNumberFormat="1" applyAlignment="1">
      <alignment wrapText="1"/>
    </xf>
    <xf numFmtId="8" fontId="2" fillId="2" borderId="1" xfId="0" applyNumberFormat="1" applyFont="1" applyFill="1" applyBorder="1" applyAlignment="1">
      <alignment horizontal="right" wrapText="1"/>
    </xf>
    <xf numFmtId="8" fontId="3" fillId="2" borderId="1" xfId="0" applyNumberFormat="1" applyFont="1" applyFill="1" applyBorder="1" applyAlignment="1">
      <alignment horizontal="left" wrapText="1"/>
    </xf>
    <xf numFmtId="8" fontId="3" fillId="2" borderId="1" xfId="0" applyNumberFormat="1" applyFont="1" applyFill="1" applyBorder="1" applyAlignment="1">
      <alignment horizontal="right" wrapText="1"/>
    </xf>
    <xf numFmtId="8" fontId="4" fillId="0" borderId="1" xfId="0" applyNumberFormat="1" applyFont="1" applyBorder="1" applyAlignment="1">
      <alignment wrapText="1"/>
    </xf>
    <xf numFmtId="8" fontId="2" fillId="2" borderId="1" xfId="0" applyNumberFormat="1" applyFont="1" applyFill="1" applyBorder="1" applyAlignment="1">
      <alignment horizontal="left" wrapText="1"/>
    </xf>
    <xf numFmtId="8" fontId="0" fillId="2" borderId="1" xfId="0" applyNumberFormat="1" applyFill="1" applyBorder="1" applyAlignment="1">
      <alignment horizontal="left" wrapText="1"/>
    </xf>
    <xf numFmtId="8" fontId="0" fillId="2" borderId="1" xfId="0" applyNumberFormat="1" applyFill="1" applyBorder="1" applyAlignment="1">
      <alignment horizontal="right" wrapText="1"/>
    </xf>
    <xf numFmtId="8" fontId="0" fillId="0" borderId="1" xfId="0" applyNumberFormat="1" applyBorder="1" applyAlignment="1">
      <alignment wrapText="1"/>
    </xf>
    <xf numFmtId="8" fontId="1" fillId="0" borderId="1" xfId="0" applyNumberFormat="1" applyFont="1" applyBorder="1" applyAlignment="1">
      <alignment wrapText="1"/>
    </xf>
    <xf numFmtId="1" fontId="5" fillId="2" borderId="1" xfId="0" applyNumberFormat="1" applyFont="1" applyFill="1" applyBorder="1" applyAlignment="1">
      <alignment horizontal="right" wrapText="1"/>
    </xf>
    <xf numFmtId="1" fontId="1" fillId="0" borderId="1" xfId="0" applyNumberFormat="1" applyFont="1" applyBorder="1" applyAlignment="1">
      <alignment wrapText="1"/>
    </xf>
    <xf numFmtId="0" fontId="1" fillId="0" borderId="0" xfId="0" applyFont="1"/>
    <xf numFmtId="8" fontId="5" fillId="2" borderId="1" xfId="0" applyNumberFormat="1" applyFont="1" applyFill="1" applyBorder="1" applyAlignment="1">
      <alignment horizontal="right" wrapText="1"/>
    </xf>
    <xf numFmtId="8" fontId="5" fillId="2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right" wrapText="1"/>
    </xf>
    <xf numFmtId="165" fontId="1" fillId="0" borderId="1" xfId="0" applyNumberFormat="1" applyFont="1" applyBorder="1" applyAlignment="1">
      <alignment wrapText="1"/>
    </xf>
    <xf numFmtId="1" fontId="1" fillId="0" borderId="0" xfId="0" applyNumberFormat="1" applyFont="1"/>
    <xf numFmtId="1" fontId="5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wrapText="1"/>
    </xf>
    <xf numFmtId="164" fontId="1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1" xfId="0" applyNumberForma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wrapText="1"/>
    </xf>
    <xf numFmtId="164" fontId="4" fillId="0" borderId="2" xfId="1" applyNumberFormat="1" applyFont="1" applyBorder="1" applyAlignment="1">
      <alignment wrapText="1"/>
    </xf>
    <xf numFmtId="8" fontId="0" fillId="0" borderId="0" xfId="2" applyNumberFormat="1" applyFont="1" applyAlignment="1">
      <alignment wrapText="1"/>
    </xf>
    <xf numFmtId="8" fontId="4" fillId="0" borderId="1" xfId="2" applyNumberFormat="1" applyFont="1" applyBorder="1" applyAlignment="1">
      <alignment horizontal="right" wrapText="1"/>
    </xf>
    <xf numFmtId="8" fontId="4" fillId="0" borderId="0" xfId="2" applyNumberFormat="1" applyFont="1" applyAlignment="1">
      <alignment horizontal="right" wrapText="1"/>
    </xf>
    <xf numFmtId="8" fontId="4" fillId="0" borderId="0" xfId="0" applyNumberFormat="1" applyFont="1" applyAlignment="1">
      <alignment horizontal="right" wrapText="1"/>
    </xf>
    <xf numFmtId="8" fontId="0" fillId="0" borderId="0" xfId="2" applyNumberFormat="1" applyFont="1"/>
    <xf numFmtId="8" fontId="1" fillId="0" borderId="0" xfId="2" applyNumberFormat="1" applyFont="1" applyAlignment="1">
      <alignment wrapText="1"/>
    </xf>
    <xf numFmtId="8" fontId="4" fillId="0" borderId="1" xfId="0" applyNumberFormat="1" applyFont="1" applyBorder="1" applyAlignment="1">
      <alignment horizontal="right" wrapText="1"/>
    </xf>
    <xf numFmtId="8" fontId="4" fillId="0" borderId="1" xfId="1" applyNumberFormat="1" applyFont="1" applyBorder="1" applyAlignment="1">
      <alignment wrapText="1"/>
    </xf>
    <xf numFmtId="164" fontId="7" fillId="2" borderId="1" xfId="0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wrapText="1"/>
    </xf>
    <xf numFmtId="8" fontId="7" fillId="2" borderId="1" xfId="0" applyNumberFormat="1" applyFont="1" applyFill="1" applyBorder="1" applyAlignment="1">
      <alignment horizontal="right" wrapText="1"/>
    </xf>
    <xf numFmtId="1" fontId="1" fillId="0" borderId="0" xfId="0" applyNumberFormat="1" applyFont="1" applyAlignment="1">
      <alignment wrapText="1"/>
    </xf>
    <xf numFmtId="8" fontId="6" fillId="0" borderId="0" xfId="2" applyNumberFormat="1" applyFon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opLeftCell="A43" workbookViewId="0">
      <selection activeCell="H70" sqref="H70"/>
    </sheetView>
  </sheetViews>
  <sheetFormatPr defaultColWidth="16" defaultRowHeight="14.5" x14ac:dyDescent="0.35"/>
  <cols>
    <col min="1" max="1" width="16" style="38"/>
    <col min="2" max="2" width="22.54296875" style="27" customWidth="1"/>
    <col min="3" max="8" width="16" style="27"/>
    <col min="9" max="16384" width="16" style="1"/>
  </cols>
  <sheetData>
    <row r="1" spans="1:8" ht="29" x14ac:dyDescent="0.35">
      <c r="A1" s="32" t="s">
        <v>16</v>
      </c>
      <c r="B1" s="32"/>
      <c r="D1" s="32"/>
      <c r="E1" s="32"/>
      <c r="F1" s="32"/>
      <c r="G1" s="32"/>
      <c r="H1" s="32"/>
    </row>
    <row r="2" spans="1:8" ht="43.5" x14ac:dyDescent="0.35">
      <c r="A2" s="38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41</v>
      </c>
      <c r="G2" s="32" t="s">
        <v>42</v>
      </c>
      <c r="H2" s="32" t="s">
        <v>40</v>
      </c>
    </row>
    <row r="3" spans="1:8" x14ac:dyDescent="0.35">
      <c r="A3" s="38">
        <v>2012</v>
      </c>
      <c r="B3" s="27" t="str">
        <f>'2012'!B12</f>
        <v>n/a</v>
      </c>
      <c r="C3" s="27">
        <f>'2012'!C12</f>
        <v>2303425</v>
      </c>
      <c r="D3" s="27">
        <f>'2012'!D12</f>
        <v>2137124</v>
      </c>
      <c r="E3" s="27">
        <f>'2012'!E12</f>
        <v>1863018.2999999998</v>
      </c>
      <c r="F3" s="27" t="str">
        <f>'2012'!F12</f>
        <v>n/a</v>
      </c>
      <c r="G3" s="27">
        <f>'2012'!G12</f>
        <v>440406.70000000019</v>
      </c>
      <c r="H3" s="27">
        <f>'2012'!H12</f>
        <v>274105.70000000019</v>
      </c>
    </row>
    <row r="4" spans="1:8" x14ac:dyDescent="0.35">
      <c r="A4" s="38">
        <v>2013</v>
      </c>
      <c r="B4" s="28">
        <f>'2013'!B12</f>
        <v>1894589.8</v>
      </c>
      <c r="C4" s="27">
        <f>'2013'!C12</f>
        <v>1673983</v>
      </c>
      <c r="D4" s="27">
        <f>'2013'!D12</f>
        <v>1673983</v>
      </c>
      <c r="E4" s="27">
        <f>'2013'!E12</f>
        <v>1499141.9999999998</v>
      </c>
      <c r="F4" s="27">
        <f>'2013'!F12</f>
        <v>395447.80000000028</v>
      </c>
      <c r="G4" s="27">
        <f>'2013'!G12</f>
        <v>174841.00000000023</v>
      </c>
      <c r="H4" s="27">
        <f>'2013'!H12</f>
        <v>174841.00000000023</v>
      </c>
    </row>
    <row r="5" spans="1:8" x14ac:dyDescent="0.35">
      <c r="A5" s="38">
        <v>2014</v>
      </c>
      <c r="B5" s="29">
        <f>'2014'!B12</f>
        <v>1878423</v>
      </c>
      <c r="C5" s="27">
        <f>'2014'!C12</f>
        <v>1720995</v>
      </c>
      <c r="D5" s="27">
        <f>'2014'!D12</f>
        <v>1720995</v>
      </c>
      <c r="E5" s="27">
        <f>'2014'!E12</f>
        <v>1595016.27</v>
      </c>
      <c r="F5" s="27">
        <f>'2014'!F12</f>
        <v>283406.73</v>
      </c>
      <c r="G5" s="27">
        <f>'2014'!G12</f>
        <v>125978.72999999998</v>
      </c>
      <c r="H5" s="27">
        <f>'2014'!H12</f>
        <v>125978.72999999998</v>
      </c>
    </row>
    <row r="6" spans="1:8" x14ac:dyDescent="0.35">
      <c r="A6" s="38">
        <v>2015</v>
      </c>
      <c r="B6" s="29">
        <f>'2015'!B12</f>
        <v>1786280</v>
      </c>
      <c r="C6" s="27">
        <f>'2015'!C12</f>
        <v>1622935</v>
      </c>
      <c r="D6" s="27">
        <f>'2015'!D12</f>
        <v>1622935</v>
      </c>
      <c r="E6" s="27">
        <f>'2015'!E12</f>
        <v>1522628.09</v>
      </c>
      <c r="F6" s="27">
        <f>'2015'!F12</f>
        <v>263651.90999999992</v>
      </c>
      <c r="G6" s="27">
        <f>'2015'!G12</f>
        <v>100306.90999999992</v>
      </c>
      <c r="H6" s="27">
        <f>'2015'!H12</f>
        <v>100306.90999999992</v>
      </c>
    </row>
    <row r="7" spans="1:8" x14ac:dyDescent="0.35">
      <c r="A7" s="38">
        <v>2016</v>
      </c>
      <c r="B7" s="30">
        <f>'2016'!B12</f>
        <v>2175971</v>
      </c>
      <c r="C7" s="27">
        <f>'2016'!C12</f>
        <v>1893260</v>
      </c>
      <c r="D7" s="27">
        <f>'2016'!D12</f>
        <v>1893260</v>
      </c>
      <c r="E7" s="27">
        <f>'2016'!E12</f>
        <v>2169915.0399999996</v>
      </c>
      <c r="F7" s="27">
        <f>'2016'!F12</f>
        <v>6055.9600000004284</v>
      </c>
      <c r="G7" s="27">
        <f>'2016'!G12</f>
        <v>-276655.03999999957</v>
      </c>
      <c r="H7" s="27">
        <f>'2016'!H12</f>
        <v>-276655.03999999957</v>
      </c>
    </row>
    <row r="8" spans="1:8" x14ac:dyDescent="0.35">
      <c r="A8" s="38">
        <v>2017</v>
      </c>
      <c r="B8" s="30">
        <f>'2017'!B12</f>
        <v>1761053</v>
      </c>
      <c r="C8" s="27">
        <f>'2017'!C12</f>
        <v>1576408</v>
      </c>
      <c r="D8" s="27">
        <f>'2017'!D12</f>
        <v>1560408</v>
      </c>
      <c r="E8" s="31">
        <f>'2017'!E12</f>
        <v>1591953.7700000003</v>
      </c>
      <c r="F8" s="27">
        <f>'2017'!F12</f>
        <v>169099.22999999975</v>
      </c>
      <c r="G8" s="27">
        <f>'2017'!G12</f>
        <v>-15545.770000000251</v>
      </c>
      <c r="H8" s="27">
        <f>'2017'!H12</f>
        <v>-31545.770000000251</v>
      </c>
    </row>
    <row r="9" spans="1:8" x14ac:dyDescent="0.35">
      <c r="A9" s="38">
        <v>2018</v>
      </c>
      <c r="B9" s="30">
        <f>'2018'!B12</f>
        <v>1968527</v>
      </c>
      <c r="C9" s="27">
        <f>'2018'!C12</f>
        <v>1768946</v>
      </c>
      <c r="D9" s="27">
        <f>'2018'!D12</f>
        <v>1718946</v>
      </c>
      <c r="E9" s="27">
        <f>'2018'!E12</f>
        <v>1898063.4000000001</v>
      </c>
      <c r="F9" s="27">
        <f>'2018'!F12</f>
        <v>70463.59999999986</v>
      </c>
      <c r="G9" s="27">
        <f>'2018'!G12</f>
        <v>-129117.40000000014</v>
      </c>
      <c r="H9" s="27">
        <f>'2018'!H12</f>
        <v>-179117.40000000014</v>
      </c>
    </row>
    <row r="10" spans="1:8" x14ac:dyDescent="0.35">
      <c r="A10" s="38">
        <v>2019</v>
      </c>
      <c r="B10" s="30">
        <f>'2019'!B12</f>
        <v>1718078</v>
      </c>
      <c r="C10" s="27">
        <f>'2019'!C12</f>
        <v>1710578</v>
      </c>
      <c r="D10" s="27">
        <f>'2019'!D12</f>
        <v>1710578</v>
      </c>
      <c r="E10" s="27">
        <f>'2019'!E12</f>
        <v>1523975.89</v>
      </c>
      <c r="F10" s="39">
        <f>'2019'!F12</f>
        <v>194102.1100000001</v>
      </c>
      <c r="G10" s="39">
        <f>'2019'!G12</f>
        <v>186602.1100000001</v>
      </c>
      <c r="H10" s="39">
        <f>'2019'!H12</f>
        <v>186602.1100000001</v>
      </c>
    </row>
    <row r="11" spans="1:8" x14ac:dyDescent="0.35">
      <c r="A11" s="38">
        <v>2020</v>
      </c>
      <c r="B11" s="27">
        <f>'2020'!B13</f>
        <v>2632430</v>
      </c>
      <c r="C11" s="27">
        <f>'2020'!C13</f>
        <v>2318963</v>
      </c>
      <c r="D11" s="27">
        <f>'2020'!D13</f>
        <v>2312963</v>
      </c>
      <c r="E11" s="27">
        <f>'2020'!E13</f>
        <v>2074823.3699999999</v>
      </c>
      <c r="F11" s="39">
        <f>'2020'!F13</f>
        <v>557606.63000000012</v>
      </c>
      <c r="G11" s="39">
        <f>'2020'!G13</f>
        <v>244139.63000000012</v>
      </c>
      <c r="H11" s="39">
        <f>'2020'!H13</f>
        <v>238139.63000000012</v>
      </c>
    </row>
    <row r="12" spans="1:8" x14ac:dyDescent="0.35">
      <c r="A12" s="38">
        <v>2021</v>
      </c>
      <c r="B12" s="27">
        <v>1944964</v>
      </c>
      <c r="C12" s="27">
        <v>1944964</v>
      </c>
      <c r="D12" s="27">
        <v>1730164</v>
      </c>
      <c r="E12" s="27">
        <f>'2021'!E20</f>
        <v>2497085.2000000002</v>
      </c>
      <c r="F12" s="27">
        <f>'2021'!F13</f>
        <v>268438.51</v>
      </c>
      <c r="G12" s="27">
        <f>'2021'!G13</f>
        <v>268438.51</v>
      </c>
      <c r="H12" s="27">
        <f>'2021'!H13</f>
        <v>53638.510000000009</v>
      </c>
    </row>
    <row r="13" spans="1:8" x14ac:dyDescent="0.35">
      <c r="A13" s="38">
        <v>2022</v>
      </c>
      <c r="B13" s="2">
        <v>3002355</v>
      </c>
      <c r="C13" s="2">
        <v>2230300</v>
      </c>
      <c r="D13" s="9">
        <v>2342872</v>
      </c>
      <c r="E13" s="9">
        <v>2471531</v>
      </c>
      <c r="F13" s="9">
        <f>'2022'!F13</f>
        <v>-121622</v>
      </c>
      <c r="G13" s="9">
        <f>'2022'!G13</f>
        <v>-241231</v>
      </c>
      <c r="H13" s="9">
        <f>'2022'!H13</f>
        <v>-128659</v>
      </c>
    </row>
    <row r="15" spans="1:8" ht="29" x14ac:dyDescent="0.35">
      <c r="A15" s="32" t="s">
        <v>34</v>
      </c>
      <c r="B15" s="32"/>
      <c r="D15" s="32"/>
      <c r="E15" s="32"/>
      <c r="F15" s="32"/>
      <c r="G15" s="32"/>
      <c r="H15" s="32"/>
    </row>
    <row r="16" spans="1:8" ht="58" x14ac:dyDescent="0.35">
      <c r="A16" s="38" t="s">
        <v>0</v>
      </c>
      <c r="B16" s="32" t="s">
        <v>43</v>
      </c>
      <c r="C16" s="32" t="s">
        <v>2</v>
      </c>
      <c r="D16" s="32" t="s">
        <v>3</v>
      </c>
      <c r="E16" s="32" t="s">
        <v>4</v>
      </c>
      <c r="F16" s="32" t="s">
        <v>41</v>
      </c>
      <c r="G16" s="32" t="s">
        <v>42</v>
      </c>
      <c r="H16" s="32" t="s">
        <v>40</v>
      </c>
    </row>
    <row r="17" spans="1:8" x14ac:dyDescent="0.35">
      <c r="A17" s="38">
        <v>2012</v>
      </c>
      <c r="B17" s="27" t="str">
        <f>'2012'!B17</f>
        <v>n/a</v>
      </c>
      <c r="C17" s="27">
        <f>'2012'!C17</f>
        <v>937021</v>
      </c>
      <c r="D17" s="27">
        <f>'2012'!D17</f>
        <v>930223</v>
      </c>
      <c r="E17" s="27">
        <f>'2012'!E17</f>
        <v>698931.8600000001</v>
      </c>
      <c r="F17" s="27" t="str">
        <f>'2012'!F17</f>
        <v>n/a</v>
      </c>
      <c r="G17" s="27">
        <f>'2012'!G17</f>
        <v>238089.1399999999</v>
      </c>
      <c r="H17" s="27">
        <f>'2012'!H17</f>
        <v>231291.1399999999</v>
      </c>
    </row>
    <row r="18" spans="1:8" x14ac:dyDescent="0.35">
      <c r="A18" s="38">
        <v>2013</v>
      </c>
      <c r="B18" s="28">
        <f>'2013'!B17</f>
        <v>835859.72400000005</v>
      </c>
      <c r="C18" s="27">
        <f>'2013'!C17</f>
        <v>942872</v>
      </c>
      <c r="D18" s="27">
        <f>'2013'!D17</f>
        <v>938533</v>
      </c>
      <c r="E18" s="27">
        <f>'2013'!E17</f>
        <v>834810.29999999993</v>
      </c>
      <c r="F18" s="27">
        <f>'2013'!F17</f>
        <v>1049.4240000001155</v>
      </c>
      <c r="G18" s="27">
        <f>'2013'!G17</f>
        <v>108061.70000000007</v>
      </c>
      <c r="H18" s="27">
        <f>'2013'!H17</f>
        <v>103722.70000000007</v>
      </c>
    </row>
    <row r="19" spans="1:8" x14ac:dyDescent="0.35">
      <c r="A19" s="38">
        <v>2014</v>
      </c>
      <c r="B19" s="29">
        <f>'2014'!B17</f>
        <v>947873</v>
      </c>
      <c r="C19" s="27">
        <f>'2014'!C17</f>
        <v>801323</v>
      </c>
      <c r="D19" s="27">
        <f>'2014'!D17</f>
        <v>769513</v>
      </c>
      <c r="E19" s="27">
        <f>'2014'!E17</f>
        <v>690954.21</v>
      </c>
      <c r="F19" s="27">
        <f>'2014'!F19</f>
        <v>540325.52</v>
      </c>
      <c r="G19" s="27">
        <f>'2014'!G19</f>
        <v>236347.52000000002</v>
      </c>
      <c r="H19" s="27">
        <f>'2014'!H19</f>
        <v>231537.52000000002</v>
      </c>
    </row>
    <row r="20" spans="1:8" x14ac:dyDescent="0.35">
      <c r="A20" s="38">
        <v>2015</v>
      </c>
      <c r="B20" s="29">
        <f>'2015'!B17</f>
        <v>801323</v>
      </c>
      <c r="C20" s="27">
        <f>'2015'!C17</f>
        <v>788330</v>
      </c>
      <c r="D20" s="27">
        <f>'2015'!D17</f>
        <v>783683</v>
      </c>
      <c r="E20" s="27">
        <f>'2015'!E17</f>
        <v>752960.8</v>
      </c>
      <c r="F20" s="27">
        <f>'2015'!F17</f>
        <v>48362.199999999953</v>
      </c>
      <c r="G20" s="27">
        <f>'2015'!G17</f>
        <v>35369.199999999953</v>
      </c>
      <c r="H20" s="27">
        <f>'2015'!H17</f>
        <v>30722.199999999953</v>
      </c>
    </row>
    <row r="21" spans="1:8" x14ac:dyDescent="0.35">
      <c r="A21" s="38">
        <v>2016</v>
      </c>
      <c r="B21" s="30">
        <f>'2016'!B17</f>
        <v>787885</v>
      </c>
      <c r="C21" s="27">
        <f>'2016'!C17</f>
        <v>780647</v>
      </c>
      <c r="D21" s="27">
        <f>'2016'!D17</f>
        <v>775668</v>
      </c>
      <c r="E21" s="27">
        <f>'2016'!E17</f>
        <v>870104.29999999993</v>
      </c>
      <c r="F21" s="27">
        <f>'2016'!F17</f>
        <v>-82219.29999999993</v>
      </c>
      <c r="G21" s="27">
        <f>'2016'!G17</f>
        <v>-89457.29999999993</v>
      </c>
      <c r="H21" s="27">
        <f>'2016'!H17</f>
        <v>-94436.29999999993</v>
      </c>
    </row>
    <row r="22" spans="1:8" x14ac:dyDescent="0.35">
      <c r="A22" s="38">
        <v>2017</v>
      </c>
      <c r="B22" s="30">
        <f>'2017'!B17</f>
        <v>669543</v>
      </c>
      <c r="C22" s="27">
        <f>'2017'!C17</f>
        <v>739788</v>
      </c>
      <c r="D22" s="27">
        <f>'2017'!D17</f>
        <v>735369</v>
      </c>
      <c r="E22" s="31">
        <f>'2017'!E17</f>
        <v>822955.58000000007</v>
      </c>
      <c r="F22" s="27">
        <f>'2017'!F17</f>
        <v>-153412.58000000007</v>
      </c>
      <c r="G22" s="27">
        <f>'2017'!G17</f>
        <v>-83167.580000000075</v>
      </c>
      <c r="H22" s="27">
        <f>'2017'!H17</f>
        <v>-87586.580000000075</v>
      </c>
    </row>
    <row r="23" spans="1:8" x14ac:dyDescent="0.35">
      <c r="A23" s="38">
        <v>2018</v>
      </c>
      <c r="B23" s="30">
        <f>'2018'!B17</f>
        <v>584455</v>
      </c>
      <c r="C23" s="27">
        <f>'2018'!C17</f>
        <v>748632</v>
      </c>
      <c r="D23" s="27">
        <f>'2018'!D17</f>
        <v>748155</v>
      </c>
      <c r="E23" s="27">
        <f>'2018'!E17</f>
        <v>939777.85</v>
      </c>
      <c r="F23" s="27">
        <f>'2018'!F17</f>
        <v>-355322.85</v>
      </c>
      <c r="G23" s="27">
        <f>'2018'!G17</f>
        <v>-191145.84999999998</v>
      </c>
      <c r="H23" s="27">
        <f>'2018'!H17</f>
        <v>-191622.84999999998</v>
      </c>
    </row>
    <row r="24" spans="1:8" x14ac:dyDescent="0.35">
      <c r="A24" s="38">
        <v>2019</v>
      </c>
      <c r="B24" s="30">
        <f>'2019'!B17</f>
        <v>712279.96400000004</v>
      </c>
      <c r="C24" s="27">
        <f>'2019'!C17</f>
        <v>701366</v>
      </c>
      <c r="D24" s="27">
        <f>'2019'!D17</f>
        <v>701366</v>
      </c>
      <c r="E24" s="9">
        <f>'2019'!E17</f>
        <v>638825.05000000005</v>
      </c>
      <c r="F24" s="27">
        <f>'2019'!F17</f>
        <v>73454.91399999999</v>
      </c>
      <c r="G24" s="27">
        <f>'2019'!G17</f>
        <v>62540.949999999953</v>
      </c>
      <c r="H24" s="27">
        <f>'2019'!H17</f>
        <v>62540.949999999953</v>
      </c>
    </row>
    <row r="25" spans="1:8" x14ac:dyDescent="0.35">
      <c r="A25" s="38">
        <v>2020</v>
      </c>
      <c r="B25" s="27">
        <f>'2020'!B18</f>
        <v>1019148</v>
      </c>
      <c r="C25" s="27">
        <f>'2020'!C18</f>
        <v>942802</v>
      </c>
      <c r="D25" s="27">
        <f>'2020'!D18</f>
        <v>942802</v>
      </c>
      <c r="E25" s="27">
        <f>'2020'!E18</f>
        <v>1154093.8500000001</v>
      </c>
      <c r="F25" s="27">
        <f>'2020'!F18</f>
        <v>-134945.85000000009</v>
      </c>
      <c r="G25" s="27">
        <f>'2020'!G18</f>
        <v>-211291.85000000009</v>
      </c>
      <c r="H25" s="27">
        <f>'2020'!H18</f>
        <v>-211291.85000000009</v>
      </c>
    </row>
    <row r="26" spans="1:8" x14ac:dyDescent="0.35">
      <c r="A26" s="38">
        <v>2021</v>
      </c>
      <c r="B26" s="27">
        <v>942598</v>
      </c>
      <c r="C26" s="27">
        <v>942598</v>
      </c>
      <c r="D26" s="27">
        <v>942598</v>
      </c>
      <c r="E26" s="27">
        <f>'2021'!E18</f>
        <v>820559.71</v>
      </c>
      <c r="F26" s="27">
        <f>'2021'!F18</f>
        <v>122038.29000000004</v>
      </c>
      <c r="G26" s="27">
        <f>'2021'!G18</f>
        <v>122038.29000000004</v>
      </c>
      <c r="H26" s="27">
        <f>'2021'!H18</f>
        <v>122038.29000000004</v>
      </c>
    </row>
    <row r="27" spans="1:8" x14ac:dyDescent="0.35">
      <c r="A27" s="38">
        <v>2022</v>
      </c>
      <c r="B27" s="27">
        <v>1001996</v>
      </c>
      <c r="C27" s="27">
        <v>872388</v>
      </c>
      <c r="D27" s="27">
        <v>902345</v>
      </c>
      <c r="E27" s="27">
        <f>'2022'!E18</f>
        <v>1122711</v>
      </c>
      <c r="F27" s="27">
        <f>'2022'!F18</f>
        <v>-250323</v>
      </c>
      <c r="G27" s="27">
        <f>'2022'!G18</f>
        <v>-250323</v>
      </c>
      <c r="H27" s="27">
        <f>'2022'!H18</f>
        <v>-220366</v>
      </c>
    </row>
    <row r="29" spans="1:8" ht="29" x14ac:dyDescent="0.35">
      <c r="A29" s="32" t="s">
        <v>37</v>
      </c>
      <c r="B29" s="32"/>
      <c r="D29" s="32"/>
      <c r="E29" s="32"/>
      <c r="F29" s="32"/>
      <c r="G29" s="32"/>
      <c r="H29" s="32"/>
    </row>
    <row r="30" spans="1:8" ht="58" x14ac:dyDescent="0.35">
      <c r="A30" s="38" t="s">
        <v>0</v>
      </c>
      <c r="B30" s="32" t="s">
        <v>44</v>
      </c>
      <c r="C30" s="32" t="s">
        <v>2</v>
      </c>
      <c r="D30" s="32" t="s">
        <v>3</v>
      </c>
      <c r="E30" s="32" t="s">
        <v>4</v>
      </c>
      <c r="F30" s="32" t="s">
        <v>41</v>
      </c>
      <c r="G30" s="32" t="s">
        <v>42</v>
      </c>
      <c r="H30" s="32" t="s">
        <v>40</v>
      </c>
    </row>
    <row r="31" spans="1:8" x14ac:dyDescent="0.35">
      <c r="A31" s="38">
        <v>2012</v>
      </c>
      <c r="B31" s="27" t="str">
        <f>'2012'!B19</f>
        <v>n/a</v>
      </c>
      <c r="C31" s="27">
        <f>'2012'!C19</f>
        <v>3240446</v>
      </c>
      <c r="D31" s="27">
        <f>'2012'!D19</f>
        <v>3067347</v>
      </c>
      <c r="E31" s="27">
        <f>'2012'!E19</f>
        <v>2561950.16</v>
      </c>
      <c r="F31" s="27" t="str">
        <f>'2012'!F19</f>
        <v>n/a</v>
      </c>
      <c r="G31" s="27">
        <f>'2012'!G19</f>
        <v>678495.83999999985</v>
      </c>
      <c r="H31" s="27">
        <f>'2012'!H19</f>
        <v>505396.83999999985</v>
      </c>
    </row>
    <row r="32" spans="1:8" x14ac:dyDescent="0.35">
      <c r="A32" s="38">
        <v>2013</v>
      </c>
      <c r="B32" s="28">
        <f>'2013'!B19</f>
        <v>2730449.5240000002</v>
      </c>
      <c r="C32" s="27">
        <f>'2013'!C19</f>
        <v>2616855</v>
      </c>
      <c r="D32" s="27">
        <f>'2013'!D19</f>
        <v>2612516</v>
      </c>
      <c r="E32" s="27">
        <f>'2013'!E19</f>
        <v>2333952.2999999998</v>
      </c>
      <c r="F32" s="27">
        <f>'2013'!F19</f>
        <v>396497.22400000039</v>
      </c>
      <c r="G32" s="27">
        <f>'2013'!G19</f>
        <v>282902.70000000019</v>
      </c>
      <c r="H32" s="27">
        <f>'2013'!H19</f>
        <v>278563.70000000019</v>
      </c>
    </row>
    <row r="33" spans="1:8" x14ac:dyDescent="0.35">
      <c r="A33" s="38">
        <v>2014</v>
      </c>
      <c r="B33" s="29">
        <f>'2014'!B19</f>
        <v>2826296</v>
      </c>
      <c r="C33" s="27">
        <f>'2014'!C19</f>
        <v>2522318</v>
      </c>
      <c r="D33" s="27">
        <f>'2014'!D19</f>
        <v>2517508</v>
      </c>
      <c r="E33" s="27">
        <f>'2014'!E19</f>
        <v>2285970.48</v>
      </c>
      <c r="F33" s="27">
        <f>'2014'!F19</f>
        <v>540325.52</v>
      </c>
      <c r="G33" s="27">
        <f>'2014'!G19</f>
        <v>236347.52000000002</v>
      </c>
      <c r="H33" s="27">
        <f>'2014'!H19</f>
        <v>231537.52000000002</v>
      </c>
    </row>
    <row r="34" spans="1:8" x14ac:dyDescent="0.35">
      <c r="A34" s="38">
        <v>2015</v>
      </c>
      <c r="B34" s="29">
        <f>'2015'!B19</f>
        <v>2587603</v>
      </c>
      <c r="C34" s="27">
        <f>'2015'!C19</f>
        <v>2411265</v>
      </c>
      <c r="D34" s="27">
        <f>'2015'!D19</f>
        <v>2406618</v>
      </c>
      <c r="E34" s="27">
        <f>'2015'!E19</f>
        <v>2275588.89</v>
      </c>
      <c r="F34" s="27">
        <f>'2015'!F19</f>
        <v>312014.10999999987</v>
      </c>
      <c r="G34" s="27">
        <f>'2015'!G19</f>
        <v>135676.10999999987</v>
      </c>
      <c r="H34" s="27">
        <f>'2015'!H19</f>
        <v>131029.10999999987</v>
      </c>
    </row>
    <row r="35" spans="1:8" x14ac:dyDescent="0.35">
      <c r="A35" s="38">
        <v>2016</v>
      </c>
      <c r="B35" s="30">
        <f>'2016'!B19</f>
        <v>2963856</v>
      </c>
      <c r="C35" s="27">
        <f>'2016'!C19</f>
        <v>2673907</v>
      </c>
      <c r="D35" s="27">
        <f>'2016'!D19</f>
        <v>2668928</v>
      </c>
      <c r="E35" s="27">
        <f>'2016'!E19</f>
        <v>3040019.3399999994</v>
      </c>
      <c r="F35" s="27">
        <f>'2016'!F19</f>
        <v>-76163.339999999385</v>
      </c>
      <c r="G35" s="27">
        <f>'2016'!G19</f>
        <v>-366112.33999999939</v>
      </c>
      <c r="H35" s="27">
        <f>'2016'!H19</f>
        <v>-371091.33999999939</v>
      </c>
    </row>
    <row r="36" spans="1:8" x14ac:dyDescent="0.35">
      <c r="A36" s="38">
        <v>2017</v>
      </c>
      <c r="B36" s="30">
        <f>'2017'!B19</f>
        <v>2430596</v>
      </c>
      <c r="C36" s="27">
        <f>'2017'!C19</f>
        <v>2316196</v>
      </c>
      <c r="D36" s="27">
        <f>'2017'!D19</f>
        <v>2295777</v>
      </c>
      <c r="E36" s="31">
        <f>'2017'!E19</f>
        <v>2414909.3500000006</v>
      </c>
      <c r="F36" s="27">
        <f>'2017'!F19</f>
        <v>15686.649999999441</v>
      </c>
      <c r="G36" s="27">
        <f>'2017'!G19</f>
        <v>-98713.350000000559</v>
      </c>
      <c r="H36" s="27">
        <f>'2017'!H19</f>
        <v>-119132.35000000056</v>
      </c>
    </row>
    <row r="37" spans="1:8" x14ac:dyDescent="0.35">
      <c r="A37" s="38">
        <v>2018</v>
      </c>
      <c r="B37" s="30">
        <f>'2018'!B19</f>
        <v>2552982</v>
      </c>
      <c r="C37" s="27">
        <f>'2018'!C19</f>
        <v>2517578</v>
      </c>
      <c r="D37" s="27">
        <f>'2018'!D19</f>
        <v>2467101</v>
      </c>
      <c r="E37" s="27">
        <f>'2018'!E19</f>
        <v>2837841.25</v>
      </c>
      <c r="F37" s="27">
        <f>'2018'!F19</f>
        <v>-284859.25</v>
      </c>
      <c r="G37" s="27">
        <f>'2018'!G19</f>
        <v>-320263.25</v>
      </c>
      <c r="H37" s="27">
        <f>'2018'!H19</f>
        <v>-370740.25</v>
      </c>
    </row>
    <row r="38" spans="1:8" x14ac:dyDescent="0.35">
      <c r="A38" s="38">
        <v>2019</v>
      </c>
      <c r="B38" s="30">
        <f>'2019'!B19</f>
        <v>2430357.9640000002</v>
      </c>
      <c r="C38" s="27">
        <f>'2019'!C19</f>
        <v>2411944</v>
      </c>
      <c r="D38" s="27">
        <f>'2019'!D19</f>
        <v>2411944</v>
      </c>
      <c r="E38" s="27">
        <f>'2019'!E19</f>
        <v>2162800.94</v>
      </c>
      <c r="F38" s="27">
        <f>'2019'!F19</f>
        <v>267557.02400000021</v>
      </c>
      <c r="G38" s="27">
        <f>'2019'!G19</f>
        <v>249143.06000000006</v>
      </c>
      <c r="H38" s="27">
        <f>'2019'!H19</f>
        <v>249143.06000000006</v>
      </c>
    </row>
    <row r="39" spans="1:8" x14ac:dyDescent="0.35">
      <c r="A39" s="38">
        <v>2020</v>
      </c>
      <c r="B39" s="27">
        <f>'2020'!B20</f>
        <v>3651578</v>
      </c>
      <c r="C39" s="27">
        <f>'2020'!C20</f>
        <v>3261765</v>
      </c>
      <c r="D39" s="27">
        <f>'2020'!D20</f>
        <v>3261765</v>
      </c>
      <c r="E39" s="27">
        <f>'2020'!E20</f>
        <v>3228917.2199999997</v>
      </c>
      <c r="F39" s="27">
        <f>'2020'!F20</f>
        <v>422660.78000000026</v>
      </c>
      <c r="G39" s="27">
        <f>'2020'!G20</f>
        <v>32847.780000000261</v>
      </c>
      <c r="H39" s="27">
        <f>'2020'!H20</f>
        <v>32847.780000000261</v>
      </c>
    </row>
    <row r="40" spans="1:8" x14ac:dyDescent="0.35">
      <c r="A40" s="38">
        <v>2021</v>
      </c>
      <c r="B40" s="27">
        <v>2887562</v>
      </c>
      <c r="C40" s="27">
        <v>2887562</v>
      </c>
      <c r="D40" s="27">
        <v>2672762</v>
      </c>
      <c r="E40" s="27">
        <f>'2021'!E20</f>
        <v>2497085.2000000002</v>
      </c>
      <c r="F40" s="27">
        <f>'2021'!F20</f>
        <v>390476.79999999981</v>
      </c>
      <c r="G40" s="27">
        <f>'2021'!G20</f>
        <v>390476.79999999981</v>
      </c>
      <c r="H40" s="27">
        <f>'2021'!H20</f>
        <v>175676.79999999981</v>
      </c>
    </row>
    <row r="41" spans="1:8" x14ac:dyDescent="0.35">
      <c r="A41" s="38">
        <v>2022</v>
      </c>
      <c r="B41" s="27">
        <v>4004351</v>
      </c>
      <c r="C41" s="27">
        <v>3102688</v>
      </c>
      <c r="D41" s="27">
        <v>3145217</v>
      </c>
      <c r="E41" s="27">
        <f>'2022'!E20</f>
        <v>3594242</v>
      </c>
      <c r="F41" s="27">
        <f>'2022'!F20</f>
        <v>-371945</v>
      </c>
      <c r="G41" s="27">
        <f>'2022'!G20</f>
        <v>-491554</v>
      </c>
      <c r="H41" s="27">
        <f>'2022'!H20</f>
        <v>-449025</v>
      </c>
    </row>
    <row r="43" spans="1:8" x14ac:dyDescent="0.35">
      <c r="A43" s="32" t="s">
        <v>38</v>
      </c>
      <c r="B43" s="32"/>
      <c r="D43" s="32"/>
      <c r="E43" s="32"/>
      <c r="F43" s="32"/>
      <c r="G43" s="32"/>
      <c r="H43" s="32"/>
    </row>
    <row r="44" spans="1:8" ht="43.5" x14ac:dyDescent="0.35">
      <c r="A44" s="38" t="s">
        <v>0</v>
      </c>
      <c r="B44" s="32" t="s">
        <v>1</v>
      </c>
      <c r="C44" s="32" t="s">
        <v>2</v>
      </c>
      <c r="D44" s="32" t="s">
        <v>3</v>
      </c>
      <c r="E44" s="32" t="s">
        <v>39</v>
      </c>
      <c r="F44" s="32" t="s">
        <v>41</v>
      </c>
      <c r="G44" s="32" t="s">
        <v>42</v>
      </c>
      <c r="H44" s="32" t="s">
        <v>40</v>
      </c>
    </row>
    <row r="45" spans="1:8" x14ac:dyDescent="0.35">
      <c r="A45" s="38">
        <v>2012</v>
      </c>
      <c r="B45" s="27" t="str">
        <f>'2012'!B26</f>
        <v>n/a</v>
      </c>
      <c r="C45" s="27">
        <f>'2012'!C26</f>
        <v>2000</v>
      </c>
      <c r="D45" s="27">
        <f>'2012'!D26</f>
        <v>2000</v>
      </c>
      <c r="E45" s="27">
        <f>'2012'!E26</f>
        <v>7957.7800000000007</v>
      </c>
      <c r="F45" s="27" t="str">
        <f>'2012'!F26</f>
        <v>n/a</v>
      </c>
      <c r="G45" s="27">
        <f>'2012'!G26</f>
        <v>5957.7800000000007</v>
      </c>
      <c r="H45" s="27">
        <f>'2012'!H26</f>
        <v>5957.7800000000007</v>
      </c>
    </row>
    <row r="46" spans="1:8" x14ac:dyDescent="0.35">
      <c r="A46" s="38">
        <v>2013</v>
      </c>
      <c r="B46" s="27">
        <f>'2013'!B26</f>
        <v>4000</v>
      </c>
      <c r="C46" s="27">
        <f>'2013'!C26</f>
        <v>4000</v>
      </c>
      <c r="D46" s="27">
        <f>'2013'!D26</f>
        <v>4000</v>
      </c>
      <c r="E46" s="27">
        <f>'2013'!E26</f>
        <v>15483.52</v>
      </c>
      <c r="F46" s="27">
        <f>'2013'!F26</f>
        <v>11483.52</v>
      </c>
      <c r="G46" s="27">
        <f>'2013'!G26</f>
        <v>11483.52</v>
      </c>
      <c r="H46" s="27">
        <f>'2013'!H26</f>
        <v>11483.52</v>
      </c>
    </row>
    <row r="47" spans="1:8" x14ac:dyDescent="0.35">
      <c r="A47" s="38">
        <v>2014</v>
      </c>
      <c r="B47" s="27">
        <f>'2014'!B26</f>
        <v>4000</v>
      </c>
      <c r="C47" s="27">
        <f>'2014'!C23</f>
        <v>4000</v>
      </c>
      <c r="D47" s="27">
        <f>'2014'!D23</f>
        <v>4000</v>
      </c>
      <c r="E47" s="27">
        <f>'2014'!E26</f>
        <v>7590</v>
      </c>
      <c r="F47" s="27">
        <f>'2014'!F26</f>
        <v>3590</v>
      </c>
      <c r="G47" s="27">
        <f>'2014'!G26</f>
        <v>3590</v>
      </c>
      <c r="H47" s="27">
        <f>'2014'!H26</f>
        <v>3590</v>
      </c>
    </row>
    <row r="48" spans="1:8" x14ac:dyDescent="0.35">
      <c r="A48" s="38">
        <v>2015</v>
      </c>
      <c r="B48" s="27">
        <f>'2015'!B23</f>
        <v>4000</v>
      </c>
      <c r="C48" s="27">
        <f>'2015'!C23</f>
        <v>4000</v>
      </c>
      <c r="D48" s="27">
        <f>'2015'!D23</f>
        <v>4000</v>
      </c>
      <c r="E48" s="27">
        <f>'2015'!E23</f>
        <v>10848.51</v>
      </c>
      <c r="F48" s="27">
        <f>'2015'!F26</f>
        <v>6848.51</v>
      </c>
      <c r="G48" s="27">
        <f>'2015'!G26</f>
        <v>6848.51</v>
      </c>
      <c r="H48" s="27">
        <f>'2015'!H26</f>
        <v>6848.51</v>
      </c>
    </row>
    <row r="49" spans="1:8" x14ac:dyDescent="0.35">
      <c r="A49" s="38">
        <v>2016</v>
      </c>
      <c r="B49" s="27">
        <f>'2016'!B23</f>
        <v>4000</v>
      </c>
      <c r="C49" s="27">
        <f>'2016'!C26</f>
        <v>4000</v>
      </c>
      <c r="D49" s="27">
        <f>'2016'!D26</f>
        <v>4000</v>
      </c>
      <c r="E49" s="27">
        <f>'2016'!E23</f>
        <v>18544.150000000001</v>
      </c>
      <c r="F49" s="27">
        <f>'2016'!F23</f>
        <v>14544.150000000001</v>
      </c>
      <c r="G49" s="27">
        <f>'2016'!G23</f>
        <v>14544.150000000001</v>
      </c>
      <c r="H49" s="27">
        <f>'2016'!H23</f>
        <v>14544.150000000001</v>
      </c>
    </row>
    <row r="50" spans="1:8" x14ac:dyDescent="0.35">
      <c r="A50" s="38">
        <v>2017</v>
      </c>
      <c r="B50" s="27">
        <f>'2017'!B26</f>
        <v>4000</v>
      </c>
      <c r="C50" s="27">
        <f>'2017'!C26</f>
        <v>4000</v>
      </c>
      <c r="D50" s="27">
        <f>'2017'!D26</f>
        <v>4000</v>
      </c>
      <c r="E50" s="27">
        <f>'2017'!E26</f>
        <v>20484.419999999998</v>
      </c>
      <c r="F50" s="27">
        <f>'2017'!F26</f>
        <v>16484.419999999998</v>
      </c>
      <c r="G50" s="27">
        <f>'2017'!G26</f>
        <v>16484.419999999998</v>
      </c>
      <c r="H50" s="27">
        <f>'2017'!H26</f>
        <v>16484.419999999998</v>
      </c>
    </row>
    <row r="51" spans="1:8" x14ac:dyDescent="0.35">
      <c r="A51" s="38">
        <v>2018</v>
      </c>
      <c r="B51" s="27">
        <f>'2018'!B26</f>
        <v>8000</v>
      </c>
      <c r="C51" s="27">
        <f>'2018'!C26</f>
        <v>8000</v>
      </c>
      <c r="D51" s="27">
        <f>'2018'!D26</f>
        <v>8000</v>
      </c>
      <c r="E51" s="27">
        <f>'2018'!E26</f>
        <v>26679.119999999999</v>
      </c>
      <c r="F51" s="27">
        <f>'2018'!F26</f>
        <v>18679.12</v>
      </c>
      <c r="G51" s="27">
        <f>'2018'!G26</f>
        <v>18679.12</v>
      </c>
      <c r="H51" s="27">
        <f>'2018'!H26</f>
        <v>18679.12</v>
      </c>
    </row>
    <row r="52" spans="1:8" x14ac:dyDescent="0.35">
      <c r="A52" s="38">
        <v>2019</v>
      </c>
      <c r="B52" s="27">
        <f>'2019'!B26</f>
        <v>8000</v>
      </c>
      <c r="C52" s="27">
        <f>'2019'!C26</f>
        <v>8000</v>
      </c>
      <c r="D52" s="27">
        <f>'2019'!D26</f>
        <v>8000</v>
      </c>
      <c r="E52" s="27">
        <f>'2019'!E23</f>
        <v>4258.1499999999996</v>
      </c>
      <c r="F52" s="27">
        <f>'2019'!F26</f>
        <v>-3741.8500000000004</v>
      </c>
      <c r="G52" s="27">
        <f>'2019'!G26</f>
        <v>-3741.8500000000004</v>
      </c>
      <c r="H52" s="27">
        <f>'2019'!H26</f>
        <v>-3741.8500000000004</v>
      </c>
    </row>
    <row r="53" spans="1:8" x14ac:dyDescent="0.35">
      <c r="A53" s="38">
        <v>2020</v>
      </c>
      <c r="B53" s="27">
        <f>'2020'!B27</f>
        <v>25900</v>
      </c>
      <c r="C53" s="27">
        <f>'2020'!C24</f>
        <v>25900</v>
      </c>
      <c r="D53" s="27">
        <f>'2020'!D27</f>
        <v>25900</v>
      </c>
      <c r="E53" s="27">
        <f>'2020'!E24</f>
        <v>4301.55</v>
      </c>
      <c r="F53" s="27">
        <f>'2020'!F24</f>
        <v>-21598.45</v>
      </c>
      <c r="G53" s="27">
        <f>'2020'!G24</f>
        <v>-21598.45</v>
      </c>
      <c r="H53" s="27">
        <f>'2020'!H24</f>
        <v>-21598.45</v>
      </c>
    </row>
    <row r="54" spans="1:8" x14ac:dyDescent="0.35">
      <c r="A54" s="38">
        <v>2021</v>
      </c>
      <c r="B54" s="27">
        <v>26000</v>
      </c>
      <c r="C54" s="27">
        <v>26000</v>
      </c>
      <c r="D54" s="27">
        <v>26000</v>
      </c>
      <c r="E54" s="27">
        <f>'2021'!E24</f>
        <v>17685.16</v>
      </c>
      <c r="F54" s="27">
        <f>'2021'!F24</f>
        <v>-8314.84</v>
      </c>
      <c r="G54" s="27">
        <f>'2021'!G24</f>
        <v>-8314.84</v>
      </c>
      <c r="H54" s="27">
        <f>'2021'!H24</f>
        <v>-8314.84</v>
      </c>
    </row>
    <row r="55" spans="1:8" x14ac:dyDescent="0.35">
      <c r="A55" s="38">
        <v>2022</v>
      </c>
      <c r="B55" s="27">
        <v>11000</v>
      </c>
      <c r="C55" s="27">
        <v>11000</v>
      </c>
      <c r="D55" s="27">
        <v>11000</v>
      </c>
      <c r="E55" s="27">
        <f>'2022'!E24</f>
        <v>12875</v>
      </c>
      <c r="F55" s="27">
        <f>'2022'!F24</f>
        <v>1875</v>
      </c>
      <c r="G55" s="27">
        <f>'2022'!G24</f>
        <v>1875</v>
      </c>
      <c r="H55" s="27">
        <f>'2022'!H24</f>
        <v>1875</v>
      </c>
    </row>
    <row r="57" spans="1:8" x14ac:dyDescent="0.35">
      <c r="A57" s="32" t="s">
        <v>35</v>
      </c>
      <c r="B57" s="32"/>
      <c r="D57" s="32"/>
      <c r="E57" s="32"/>
      <c r="F57" s="32"/>
      <c r="G57" s="32"/>
      <c r="H57" s="32"/>
    </row>
    <row r="58" spans="1:8" ht="58" x14ac:dyDescent="0.35">
      <c r="A58" s="38" t="s">
        <v>0</v>
      </c>
      <c r="B58" s="32" t="s">
        <v>44</v>
      </c>
      <c r="C58" s="32" t="s">
        <v>2</v>
      </c>
      <c r="D58" s="32" t="s">
        <v>3</v>
      </c>
      <c r="E58" s="32" t="s">
        <v>4</v>
      </c>
      <c r="F58" s="32" t="s">
        <v>41</v>
      </c>
      <c r="G58" s="32" t="s">
        <v>42</v>
      </c>
      <c r="H58" s="32" t="s">
        <v>40</v>
      </c>
    </row>
    <row r="59" spans="1:8" x14ac:dyDescent="0.35">
      <c r="A59" s="38">
        <v>2012</v>
      </c>
      <c r="B59" s="27" t="str">
        <f>'2012'!B28</f>
        <v>n/a</v>
      </c>
      <c r="C59" s="27">
        <f>'2012'!C28</f>
        <v>3238446</v>
      </c>
      <c r="D59" s="27">
        <f>'2012'!D28</f>
        <v>3065347</v>
      </c>
      <c r="E59" s="27">
        <f>'2012'!E28</f>
        <v>2553992.3800000004</v>
      </c>
      <c r="F59" s="27" t="str">
        <f>'2012'!F28</f>
        <v>n/a</v>
      </c>
      <c r="G59" s="27">
        <f>'2012'!G28</f>
        <v>684453.61999999965</v>
      </c>
      <c r="H59" s="27">
        <f>'2012'!H28</f>
        <v>511354.61999999965</v>
      </c>
    </row>
    <row r="60" spans="1:8" x14ac:dyDescent="0.35">
      <c r="A60" s="38">
        <v>2013</v>
      </c>
      <c r="B60" s="27">
        <f>'2013'!B28</f>
        <v>2726449.5240000002</v>
      </c>
      <c r="C60" s="27">
        <f>'2013'!C28</f>
        <v>2612855</v>
      </c>
      <c r="D60" s="27">
        <f>'2013'!D28</f>
        <v>2608516</v>
      </c>
      <c r="E60" s="27">
        <f>'2013'!E28</f>
        <v>2318468.7799999998</v>
      </c>
      <c r="F60" s="27">
        <f>'2013'!F28</f>
        <v>407980.74400000041</v>
      </c>
      <c r="G60" s="27">
        <f>'2013'!G28</f>
        <v>294386.2200000002</v>
      </c>
      <c r="H60" s="27">
        <f>'2013'!H28</f>
        <v>290047.2200000002</v>
      </c>
    </row>
    <row r="61" spans="1:8" x14ac:dyDescent="0.35">
      <c r="A61" s="38">
        <v>2014</v>
      </c>
      <c r="B61" s="27">
        <f>'2014'!B28</f>
        <v>2822296</v>
      </c>
      <c r="C61" s="27">
        <f>'2014'!C28</f>
        <v>2518318</v>
      </c>
      <c r="D61" s="27">
        <f>'2014'!D28</f>
        <v>2513508</v>
      </c>
      <c r="E61" s="27">
        <f>'2014'!E28</f>
        <v>2278380.48</v>
      </c>
      <c r="F61" s="27">
        <f>'2014'!F28</f>
        <v>543915.52000000002</v>
      </c>
      <c r="G61" s="27">
        <f>'2014'!G28</f>
        <v>239937.52000000002</v>
      </c>
      <c r="H61" s="27">
        <f>'2014'!H28</f>
        <v>235127.52000000002</v>
      </c>
    </row>
    <row r="62" spans="1:8" x14ac:dyDescent="0.35">
      <c r="A62" s="38">
        <v>2015</v>
      </c>
      <c r="B62" s="27">
        <f>'2015'!B28</f>
        <v>2583603</v>
      </c>
      <c r="C62" s="27">
        <f>'2015'!C28</f>
        <v>2407265</v>
      </c>
      <c r="D62" s="27">
        <f>'2015'!D28</f>
        <v>2402618</v>
      </c>
      <c r="E62" s="27">
        <f>'2015'!E28</f>
        <v>2264740.3800000004</v>
      </c>
      <c r="F62" s="27">
        <f>'2015'!F28</f>
        <v>318862.61999999965</v>
      </c>
      <c r="G62" s="27">
        <f>'2015'!G28</f>
        <v>142524.61999999965</v>
      </c>
      <c r="H62" s="27">
        <f>'2015'!H28</f>
        <v>137877.61999999965</v>
      </c>
    </row>
    <row r="63" spans="1:8" x14ac:dyDescent="0.35">
      <c r="A63" s="38">
        <v>2016</v>
      </c>
      <c r="B63" s="27">
        <f>'2016'!B28</f>
        <v>2959856</v>
      </c>
      <c r="C63" s="27">
        <f>'2016'!C28</f>
        <v>2669907</v>
      </c>
      <c r="D63" s="27">
        <f>'2016'!D28</f>
        <v>2664928</v>
      </c>
      <c r="E63" s="27">
        <f>'2016'!E28</f>
        <v>3021475.1899999995</v>
      </c>
      <c r="F63" s="27">
        <f>'2016'!F28</f>
        <v>-61619.189999999478</v>
      </c>
      <c r="G63" s="27">
        <f>'2016'!G28</f>
        <v>-351568.18999999948</v>
      </c>
      <c r="H63" s="27">
        <f>'2016'!H28</f>
        <v>-356547.18999999948</v>
      </c>
    </row>
    <row r="64" spans="1:8" x14ac:dyDescent="0.35">
      <c r="A64" s="38">
        <v>2017</v>
      </c>
      <c r="B64" s="27">
        <f>'2017'!B28</f>
        <v>2426596</v>
      </c>
      <c r="C64" s="27">
        <f>'2017'!C28</f>
        <v>2312196</v>
      </c>
      <c r="D64" s="27">
        <f>'2017'!D28</f>
        <v>2312196</v>
      </c>
      <c r="E64" s="27">
        <f>'2017'!E28</f>
        <v>2394424.9300000006</v>
      </c>
      <c r="F64" s="27">
        <f>'2017'!F28</f>
        <v>32171.069999999367</v>
      </c>
      <c r="G64" s="27">
        <f>'2017'!G28</f>
        <v>-82228.930000000633</v>
      </c>
      <c r="H64" s="27">
        <f>'2017'!H28</f>
        <v>-82228.930000000633</v>
      </c>
    </row>
    <row r="65" spans="1:8" x14ac:dyDescent="0.35">
      <c r="A65" s="38">
        <v>2018</v>
      </c>
      <c r="B65" s="27">
        <f>'2018'!B28</f>
        <v>2544982</v>
      </c>
      <c r="C65" s="27">
        <f>'2018'!C28</f>
        <v>2509578</v>
      </c>
      <c r="D65" s="27">
        <f>'2018'!D28</f>
        <v>2459101</v>
      </c>
      <c r="E65" s="27">
        <f>'2018'!E28</f>
        <v>2811162.13</v>
      </c>
      <c r="F65" s="27">
        <f>'2018'!F28</f>
        <v>-266180.12999999989</v>
      </c>
      <c r="G65" s="27">
        <f>'2018'!G28</f>
        <v>-301584.12999999989</v>
      </c>
      <c r="H65" s="27">
        <f>'2018'!H28</f>
        <v>-352061.12999999989</v>
      </c>
    </row>
    <row r="66" spans="1:8" x14ac:dyDescent="0.35">
      <c r="A66" s="38">
        <v>2019</v>
      </c>
      <c r="B66" s="27">
        <f>'2019'!B28</f>
        <v>2422357.9640000002</v>
      </c>
      <c r="C66" s="27">
        <f>'2019'!C28</f>
        <v>2403944</v>
      </c>
      <c r="D66" s="27">
        <f>'2019'!D28</f>
        <v>2403944</v>
      </c>
      <c r="E66" s="27">
        <f>'2019'!E28</f>
        <v>2158542.79</v>
      </c>
      <c r="F66" s="27">
        <f>'2019'!F28</f>
        <v>263815.17400000012</v>
      </c>
      <c r="G66" s="27">
        <f>'2019'!G28</f>
        <v>245401.20999999996</v>
      </c>
      <c r="H66" s="27">
        <f>'2019'!H28</f>
        <v>245401.20999999996</v>
      </c>
    </row>
    <row r="67" spans="1:8" x14ac:dyDescent="0.35">
      <c r="A67" s="38">
        <v>2020</v>
      </c>
      <c r="B67" s="27">
        <f>'2020'!B29</f>
        <v>3625678</v>
      </c>
      <c r="C67" s="27">
        <f>'2020'!C29</f>
        <v>3235865</v>
      </c>
      <c r="D67" s="27">
        <f>'2020'!D29</f>
        <v>3229865</v>
      </c>
      <c r="E67" s="27">
        <f>'2020'!E29</f>
        <v>3224615.67</v>
      </c>
      <c r="F67" s="27">
        <f>'2020'!F29</f>
        <v>401062.33000000007</v>
      </c>
      <c r="G67" s="27">
        <f>'2020'!G29</f>
        <v>11249.330000000075</v>
      </c>
      <c r="H67" s="27">
        <f>'2020'!H29</f>
        <v>5249.3300000000745</v>
      </c>
    </row>
    <row r="68" spans="1:8" x14ac:dyDescent="0.35">
      <c r="A68" s="38">
        <v>2021</v>
      </c>
      <c r="B68" s="27">
        <v>2861562</v>
      </c>
      <c r="C68" s="27">
        <v>2861562</v>
      </c>
      <c r="D68" s="27">
        <v>2646762</v>
      </c>
      <c r="E68" s="27">
        <f>'2021'!E29</f>
        <v>2479400.04</v>
      </c>
      <c r="F68" s="27">
        <f>'2021'!F29</f>
        <v>382161.95999999996</v>
      </c>
      <c r="G68" s="27">
        <f>'2021'!G29</f>
        <v>382161.95999999996</v>
      </c>
      <c r="H68" s="27">
        <f>'2021'!H29</f>
        <v>167361.95999999996</v>
      </c>
    </row>
    <row r="69" spans="1:8" x14ac:dyDescent="0.35">
      <c r="A69" s="38">
        <v>2022</v>
      </c>
      <c r="B69" s="2">
        <v>3993351</v>
      </c>
      <c r="C69" s="2">
        <v>3091688</v>
      </c>
      <c r="D69" s="10">
        <v>3134217</v>
      </c>
      <c r="E69" s="9">
        <f>'2022'!E29</f>
        <v>3581367</v>
      </c>
      <c r="F69" s="9">
        <f>'2022'!F29</f>
        <v>-370070</v>
      </c>
      <c r="G69" s="9">
        <f>'2022'!G29</f>
        <v>-489679</v>
      </c>
      <c r="H69" s="9">
        <f>'2022'!H29</f>
        <v>-447150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D13" sqref="D13"/>
    </sheetView>
  </sheetViews>
  <sheetFormatPr defaultRowHeight="14.5" x14ac:dyDescent="0.35"/>
  <cols>
    <col min="1" max="1" width="28.7265625" style="9" customWidth="1"/>
    <col min="2" max="2" width="14.453125" style="9" customWidth="1"/>
    <col min="3" max="3" width="15.453125" style="9" customWidth="1"/>
    <col min="4" max="4" width="15.7265625" style="9" customWidth="1"/>
    <col min="5" max="5" width="14.26953125" style="9" customWidth="1"/>
    <col min="6" max="6" width="15.453125" style="9" customWidth="1"/>
    <col min="7" max="7" width="16.26953125" style="9" customWidth="1"/>
    <col min="8" max="8" width="15.54296875" style="9" customWidth="1"/>
  </cols>
  <sheetData>
    <row r="1" spans="1:8" s="18" customFormat="1" x14ac:dyDescent="0.35">
      <c r="A1" s="12"/>
      <c r="B1" s="11">
        <v>2024</v>
      </c>
      <c r="C1" s="11">
        <v>2024</v>
      </c>
      <c r="D1" s="11">
        <v>2024</v>
      </c>
      <c r="E1" s="11">
        <v>2024</v>
      </c>
      <c r="F1" s="12" t="s">
        <v>28</v>
      </c>
      <c r="G1" s="12" t="s">
        <v>29</v>
      </c>
      <c r="H1" s="10" t="s">
        <v>30</v>
      </c>
    </row>
    <row r="2" spans="1:8" s="18" customFormat="1" x14ac:dyDescent="0.35">
      <c r="A2" s="19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5</v>
      </c>
    </row>
    <row r="3" spans="1:8" x14ac:dyDescent="0.35">
      <c r="A3" s="3" t="s">
        <v>7</v>
      </c>
      <c r="B3" s="4">
        <v>1357091.48</v>
      </c>
      <c r="C3" s="4">
        <v>1086516</v>
      </c>
      <c r="D3" s="4">
        <v>1086516</v>
      </c>
      <c r="F3" s="9">
        <f>B3-E3</f>
        <v>1357091.48</v>
      </c>
      <c r="G3" s="9">
        <f>C3-E3</f>
        <v>1086516</v>
      </c>
      <c r="H3" s="9">
        <f>D3-E3</f>
        <v>1086516</v>
      </c>
    </row>
    <row r="4" spans="1:8" x14ac:dyDescent="0.35">
      <c r="A4" s="3" t="s">
        <v>8</v>
      </c>
      <c r="B4" s="4">
        <v>117535</v>
      </c>
      <c r="C4" s="4">
        <v>117535</v>
      </c>
      <c r="D4" s="4">
        <v>117535</v>
      </c>
      <c r="F4" s="9">
        <f t="shared" ref="F4:F20" si="0">B4-E4</f>
        <v>117535</v>
      </c>
      <c r="G4" s="9">
        <f t="shared" ref="G4:G20" si="1">C4-E4</f>
        <v>117535</v>
      </c>
      <c r="H4" s="9">
        <f t="shared" ref="H4:H20" si="2">D4-E4</f>
        <v>117535</v>
      </c>
    </row>
    <row r="5" spans="1:8" x14ac:dyDescent="0.35">
      <c r="A5" s="3" t="s">
        <v>9</v>
      </c>
      <c r="B5" s="4">
        <v>2023648.87</v>
      </c>
      <c r="C5" s="4">
        <v>971958</v>
      </c>
      <c r="D5" s="4">
        <v>971958</v>
      </c>
      <c r="F5" s="9">
        <f t="shared" si="0"/>
        <v>2023648.87</v>
      </c>
      <c r="G5" s="9">
        <f t="shared" si="1"/>
        <v>971958</v>
      </c>
      <c r="H5" s="9">
        <f t="shared" si="2"/>
        <v>971958</v>
      </c>
    </row>
    <row r="6" spans="1:8" x14ac:dyDescent="0.35">
      <c r="A6" s="3" t="s">
        <v>10</v>
      </c>
      <c r="B6" s="4">
        <v>204916</v>
      </c>
      <c r="C6" s="4">
        <v>204916</v>
      </c>
      <c r="D6" s="4">
        <v>204916</v>
      </c>
      <c r="F6" s="9">
        <f t="shared" si="0"/>
        <v>204916</v>
      </c>
      <c r="G6" s="9">
        <f t="shared" si="1"/>
        <v>204916</v>
      </c>
      <c r="H6" s="9">
        <f t="shared" si="2"/>
        <v>204916</v>
      </c>
    </row>
    <row r="7" spans="1:8" ht="24" x14ac:dyDescent="0.35">
      <c r="A7" s="3" t="s">
        <v>11</v>
      </c>
      <c r="B7" s="4">
        <v>8800</v>
      </c>
      <c r="C7" s="4">
        <v>8800</v>
      </c>
      <c r="D7" s="4">
        <v>8800</v>
      </c>
      <c r="F7" s="9">
        <f t="shared" si="0"/>
        <v>8800</v>
      </c>
      <c r="G7" s="9">
        <f t="shared" si="1"/>
        <v>8800</v>
      </c>
      <c r="H7" s="9">
        <f t="shared" si="2"/>
        <v>8800</v>
      </c>
    </row>
    <row r="8" spans="1:8" x14ac:dyDescent="0.35">
      <c r="A8" s="3" t="s">
        <v>12</v>
      </c>
      <c r="B8" s="4">
        <v>105668</v>
      </c>
      <c r="C8" s="4">
        <v>105668</v>
      </c>
      <c r="D8" s="4">
        <v>105668</v>
      </c>
      <c r="F8" s="9">
        <f t="shared" si="0"/>
        <v>105668</v>
      </c>
      <c r="G8" s="9">
        <f t="shared" si="1"/>
        <v>105668</v>
      </c>
      <c r="H8" s="9">
        <f t="shared" si="2"/>
        <v>105668</v>
      </c>
    </row>
    <row r="9" spans="1:8" x14ac:dyDescent="0.35">
      <c r="A9" s="3" t="s">
        <v>13</v>
      </c>
      <c r="B9" s="4">
        <v>142290</v>
      </c>
      <c r="C9" s="4">
        <v>142290</v>
      </c>
      <c r="D9" s="4">
        <v>142290</v>
      </c>
      <c r="F9" s="9">
        <f t="shared" si="0"/>
        <v>142290</v>
      </c>
      <c r="G9" s="9">
        <f t="shared" si="1"/>
        <v>142290</v>
      </c>
      <c r="H9" s="9">
        <f t="shared" si="2"/>
        <v>142290</v>
      </c>
    </row>
    <row r="10" spans="1:8" x14ac:dyDescent="0.35">
      <c r="A10" s="3" t="s">
        <v>14</v>
      </c>
      <c r="B10" s="4">
        <v>276450</v>
      </c>
      <c r="C10" s="4">
        <v>276450</v>
      </c>
      <c r="D10" s="4">
        <v>276450</v>
      </c>
      <c r="F10" s="9">
        <f t="shared" si="0"/>
        <v>276450</v>
      </c>
      <c r="G10" s="9">
        <f t="shared" si="1"/>
        <v>276450</v>
      </c>
      <c r="H10" s="9">
        <f t="shared" si="2"/>
        <v>276450</v>
      </c>
    </row>
    <row r="11" spans="1:8" x14ac:dyDescent="0.35">
      <c r="A11" s="3" t="s">
        <v>15</v>
      </c>
      <c r="B11" s="4">
        <v>15941</v>
      </c>
      <c r="C11" s="4">
        <v>15941</v>
      </c>
      <c r="D11" s="4">
        <v>15941</v>
      </c>
      <c r="F11" s="9">
        <f t="shared" si="0"/>
        <v>15941</v>
      </c>
      <c r="G11" s="9">
        <f t="shared" si="1"/>
        <v>15941</v>
      </c>
      <c r="H11" s="9">
        <f t="shared" si="2"/>
        <v>15941</v>
      </c>
    </row>
    <row r="12" spans="1:8" x14ac:dyDescent="0.35">
      <c r="A12" s="3" t="s">
        <v>32</v>
      </c>
      <c r="B12" s="4">
        <v>0</v>
      </c>
      <c r="C12" s="4">
        <v>0</v>
      </c>
      <c r="D12" s="4">
        <v>475000</v>
      </c>
      <c r="F12" s="9">
        <f t="shared" si="0"/>
        <v>0</v>
      </c>
      <c r="G12" s="9">
        <f t="shared" si="1"/>
        <v>0</v>
      </c>
      <c r="H12" s="9">
        <f t="shared" si="2"/>
        <v>475000</v>
      </c>
    </row>
    <row r="13" spans="1:8" x14ac:dyDescent="0.35">
      <c r="A13" s="6" t="s">
        <v>16</v>
      </c>
      <c r="B13" s="2">
        <f>SUM(B3:B12)</f>
        <v>4252340.3499999996</v>
      </c>
      <c r="C13" s="2">
        <f>SUM(C3:C12)</f>
        <v>2930074</v>
      </c>
      <c r="D13" s="2">
        <f>SUM(D3:D12)</f>
        <v>3405074</v>
      </c>
      <c r="E13" s="9">
        <f>SUM(E3:E12)</f>
        <v>0</v>
      </c>
      <c r="F13" s="9">
        <f t="shared" si="0"/>
        <v>4252340.3499999996</v>
      </c>
      <c r="G13" s="9">
        <f t="shared" si="1"/>
        <v>2930074</v>
      </c>
      <c r="H13" s="9">
        <f t="shared" si="2"/>
        <v>3405074</v>
      </c>
    </row>
    <row r="14" spans="1:8" x14ac:dyDescent="0.35">
      <c r="A14" s="7"/>
      <c r="B14" s="8"/>
      <c r="C14" s="8"/>
    </row>
    <row r="15" spans="1:8" ht="24" x14ac:dyDescent="0.35">
      <c r="A15" s="3" t="s">
        <v>17</v>
      </c>
      <c r="B15" s="4">
        <v>676464</v>
      </c>
      <c r="C15" s="4">
        <v>676464</v>
      </c>
      <c r="D15" s="4">
        <v>676464</v>
      </c>
      <c r="F15" s="9">
        <f t="shared" si="0"/>
        <v>676464</v>
      </c>
      <c r="G15" s="9">
        <f t="shared" si="1"/>
        <v>676464</v>
      </c>
      <c r="H15" s="9">
        <f t="shared" si="2"/>
        <v>676464</v>
      </c>
    </row>
    <row r="16" spans="1:8" x14ac:dyDescent="0.35">
      <c r="A16" s="3" t="s">
        <v>18</v>
      </c>
      <c r="B16" s="4">
        <v>469543</v>
      </c>
      <c r="C16" s="4">
        <v>469543</v>
      </c>
      <c r="D16" s="4">
        <v>469543</v>
      </c>
      <c r="F16" s="9">
        <f t="shared" si="0"/>
        <v>469543</v>
      </c>
      <c r="G16" s="9">
        <f t="shared" si="1"/>
        <v>469543</v>
      </c>
      <c r="H16" s="9">
        <f t="shared" si="2"/>
        <v>469543</v>
      </c>
    </row>
    <row r="17" spans="1:8" ht="24" x14ac:dyDescent="0.35">
      <c r="A17" s="3" t="s">
        <v>19</v>
      </c>
      <c r="B17" s="4">
        <v>44405</v>
      </c>
      <c r="C17" s="4">
        <v>44405</v>
      </c>
      <c r="D17" s="4">
        <v>44405</v>
      </c>
      <c r="E17" s="5"/>
      <c r="F17" s="9">
        <f t="shared" si="0"/>
        <v>44405</v>
      </c>
      <c r="G17" s="9">
        <f t="shared" si="1"/>
        <v>44405</v>
      </c>
      <c r="H17" s="9">
        <f t="shared" si="2"/>
        <v>44405</v>
      </c>
    </row>
    <row r="18" spans="1:8" x14ac:dyDescent="0.35">
      <c r="A18" s="6" t="s">
        <v>20</v>
      </c>
      <c r="B18" s="2">
        <f>SUM(B15:B17)</f>
        <v>1190412</v>
      </c>
      <c r="C18" s="2">
        <v>1190412</v>
      </c>
      <c r="D18" s="2">
        <f>SUM(D15:D17)</f>
        <v>1190412</v>
      </c>
      <c r="F18" s="9">
        <f t="shared" si="0"/>
        <v>1190412</v>
      </c>
      <c r="G18" s="9">
        <f t="shared" si="1"/>
        <v>1190412</v>
      </c>
      <c r="H18" s="9">
        <f t="shared" si="2"/>
        <v>1190412</v>
      </c>
    </row>
    <row r="19" spans="1:8" x14ac:dyDescent="0.35">
      <c r="A19" s="7"/>
      <c r="B19" s="8"/>
      <c r="C19" s="8"/>
      <c r="D19" s="8"/>
    </row>
    <row r="20" spans="1:8" x14ac:dyDescent="0.35">
      <c r="A20" s="6" t="s">
        <v>21</v>
      </c>
      <c r="B20" s="2">
        <f>B13+B18</f>
        <v>5442752.3499999996</v>
      </c>
      <c r="C20" s="2">
        <v>4112486</v>
      </c>
      <c r="D20" s="2">
        <f>D13+D18</f>
        <v>4595486</v>
      </c>
      <c r="E20" s="9">
        <f>E18+E13</f>
        <v>0</v>
      </c>
      <c r="F20" s="9">
        <f t="shared" si="0"/>
        <v>5442752.3499999996</v>
      </c>
      <c r="G20" s="9">
        <f t="shared" si="1"/>
        <v>4112486</v>
      </c>
      <c r="H20" s="9">
        <f t="shared" si="2"/>
        <v>4595486</v>
      </c>
    </row>
    <row r="21" spans="1:8" x14ac:dyDescent="0.35">
      <c r="A21" s="7"/>
      <c r="B21" s="8"/>
      <c r="C21" s="8"/>
      <c r="D21" s="8"/>
    </row>
    <row r="22" spans="1:8" ht="24" x14ac:dyDescent="0.35">
      <c r="A22" s="3" t="s">
        <v>22</v>
      </c>
      <c r="B22" s="4">
        <v>11000</v>
      </c>
      <c r="C22" s="4">
        <v>11000</v>
      </c>
      <c r="D22" s="4">
        <v>11000</v>
      </c>
      <c r="F22" s="9">
        <f>(B22-E22)*-1</f>
        <v>-11000</v>
      </c>
      <c r="G22" s="9">
        <f>(C22-E22)*-1</f>
        <v>-11000</v>
      </c>
      <c r="H22" s="9">
        <f>(D22-E22)*-1</f>
        <v>-11000</v>
      </c>
    </row>
    <row r="23" spans="1:8" ht="24" x14ac:dyDescent="0.35">
      <c r="A23" s="3" t="s">
        <v>23</v>
      </c>
      <c r="B23" s="4">
        <v>1000</v>
      </c>
      <c r="C23" s="4">
        <v>1000</v>
      </c>
      <c r="D23" s="4">
        <v>1000</v>
      </c>
      <c r="F23" s="9">
        <f t="shared" ref="F23:F24" si="3">(B23-E23)*-1</f>
        <v>-1000</v>
      </c>
      <c r="G23" s="9">
        <f t="shared" ref="G23:G27" si="4">(C23-E23)*-1</f>
        <v>-1000</v>
      </c>
      <c r="H23" s="9">
        <f t="shared" ref="H23:H27" si="5">(D23-E23)*-1</f>
        <v>-1000</v>
      </c>
    </row>
    <row r="24" spans="1:8" x14ac:dyDescent="0.35">
      <c r="A24" s="6" t="s">
        <v>24</v>
      </c>
      <c r="B24" s="2">
        <v>11000</v>
      </c>
      <c r="C24" s="2">
        <v>11000</v>
      </c>
      <c r="D24" s="2">
        <v>11000</v>
      </c>
      <c r="F24" s="9">
        <f t="shared" si="3"/>
        <v>-11000</v>
      </c>
      <c r="G24" s="9">
        <f t="shared" si="4"/>
        <v>-11000</v>
      </c>
      <c r="H24" s="9">
        <f t="shared" si="5"/>
        <v>-11000</v>
      </c>
    </row>
    <row r="25" spans="1:8" x14ac:dyDescent="0.35">
      <c r="A25" s="7"/>
      <c r="B25" s="8"/>
      <c r="C25" s="8"/>
      <c r="D25" s="8"/>
    </row>
    <row r="26" spans="1:8" x14ac:dyDescent="0.35">
      <c r="A26" s="7"/>
      <c r="B26" s="8"/>
      <c r="C26" s="8"/>
      <c r="D26" s="8"/>
    </row>
    <row r="27" spans="1:8" x14ac:dyDescent="0.35">
      <c r="A27" s="6" t="s">
        <v>25</v>
      </c>
      <c r="B27" s="2">
        <v>11000</v>
      </c>
      <c r="C27" s="2">
        <v>11000</v>
      </c>
      <c r="D27" s="2">
        <v>11000</v>
      </c>
      <c r="E27" s="9">
        <f>E24</f>
        <v>0</v>
      </c>
      <c r="F27" s="9">
        <f t="shared" ref="F27" si="6">(B27-E27)*-1</f>
        <v>-11000</v>
      </c>
      <c r="G27" s="9">
        <f t="shared" si="4"/>
        <v>-11000</v>
      </c>
      <c r="H27" s="9">
        <f t="shared" si="5"/>
        <v>-11000</v>
      </c>
    </row>
    <row r="28" spans="1:8" x14ac:dyDescent="0.35">
      <c r="A28" s="7"/>
      <c r="B28" s="8"/>
      <c r="C28" s="8"/>
      <c r="D28" s="8"/>
    </row>
    <row r="29" spans="1:8" ht="24" x14ac:dyDescent="0.35">
      <c r="A29" s="6" t="s">
        <v>26</v>
      </c>
      <c r="B29" s="2">
        <f>B20-B27</f>
        <v>5431752.3499999996</v>
      </c>
      <c r="C29" s="2">
        <v>4100486</v>
      </c>
      <c r="D29" s="2">
        <f>D20-D27</f>
        <v>4584486</v>
      </c>
      <c r="E29" s="9">
        <f>E20-E27</f>
        <v>0</v>
      </c>
      <c r="F29" s="9">
        <f>B29-E29</f>
        <v>5431752.3499999996</v>
      </c>
      <c r="G29" s="9">
        <f t="shared" ref="G29" si="7">C29-E29</f>
        <v>4100486</v>
      </c>
      <c r="H29" s="9">
        <f>D29-E29</f>
        <v>4584486</v>
      </c>
    </row>
    <row r="32" spans="1:8" x14ac:dyDescent="0.35">
      <c r="F32" s="9">
        <v>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abSelected="1" topLeftCell="A17" workbookViewId="0">
      <selection activeCell="D3" sqref="D3"/>
    </sheetView>
  </sheetViews>
  <sheetFormatPr defaultRowHeight="14.5" x14ac:dyDescent="0.35"/>
  <cols>
    <col min="1" max="1" width="28.7265625" style="9" customWidth="1"/>
    <col min="2" max="2" width="14.453125" style="9" customWidth="1"/>
    <col min="3" max="3" width="15.453125" style="9" customWidth="1"/>
    <col min="4" max="4" width="14.81640625" style="9" bestFit="1" customWidth="1"/>
    <col min="5" max="5" width="14.26953125" style="9" customWidth="1"/>
    <col min="6" max="6" width="15.453125" style="9" customWidth="1"/>
    <col min="7" max="7" width="16.26953125" style="9" customWidth="1"/>
    <col min="8" max="8" width="15.54296875" style="9" customWidth="1"/>
  </cols>
  <sheetData>
    <row r="1" spans="1:8" s="18" customFormat="1" x14ac:dyDescent="0.35">
      <c r="A1" s="12"/>
      <c r="B1" s="12">
        <v>2023</v>
      </c>
      <c r="C1" s="12">
        <v>2023</v>
      </c>
      <c r="D1" s="12">
        <v>2023</v>
      </c>
      <c r="E1" s="12">
        <v>2023</v>
      </c>
      <c r="F1" s="12" t="s">
        <v>28</v>
      </c>
      <c r="G1" s="12" t="s">
        <v>29</v>
      </c>
      <c r="H1" s="10" t="s">
        <v>30</v>
      </c>
    </row>
    <row r="2" spans="1:8" s="18" customFormat="1" x14ac:dyDescent="0.35">
      <c r="A2" s="19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5</v>
      </c>
    </row>
    <row r="3" spans="1:8" x14ac:dyDescent="0.35">
      <c r="A3" s="3" t="s">
        <v>7</v>
      </c>
      <c r="B3" s="4">
        <v>1132764</v>
      </c>
      <c r="C3" s="4">
        <v>993819</v>
      </c>
      <c r="D3" s="9">
        <v>1068981</v>
      </c>
      <c r="E3" s="9">
        <v>1083124.6299999999</v>
      </c>
      <c r="F3" s="9">
        <f>B3-E3</f>
        <v>49639.370000000112</v>
      </c>
      <c r="G3" s="9">
        <f>C3-E3</f>
        <v>-89305.629999999888</v>
      </c>
      <c r="H3" s="9">
        <f>D3-E3</f>
        <v>-14143.629999999888</v>
      </c>
    </row>
    <row r="4" spans="1:8" x14ac:dyDescent="0.35">
      <c r="A4" s="3" t="s">
        <v>8</v>
      </c>
      <c r="B4" s="4">
        <v>84604</v>
      </c>
      <c r="C4" s="4">
        <v>84604</v>
      </c>
      <c r="D4" s="9">
        <v>84604</v>
      </c>
      <c r="E4" s="9">
        <v>100043.48</v>
      </c>
      <c r="F4" s="9">
        <f t="shared" ref="F4:F20" si="0">B4-E4</f>
        <v>-15439.479999999996</v>
      </c>
      <c r="G4" s="9">
        <f t="shared" ref="G4:G20" si="1">C4-E4</f>
        <v>-15439.479999999996</v>
      </c>
      <c r="H4" s="9">
        <f t="shared" ref="H4:H20" si="2">D4-E4</f>
        <v>-15439.479999999996</v>
      </c>
    </row>
    <row r="5" spans="1:8" x14ac:dyDescent="0.35">
      <c r="A5" s="3" t="s">
        <v>9</v>
      </c>
      <c r="B5" s="4">
        <v>1127348</v>
      </c>
      <c r="C5" s="4">
        <v>715265</v>
      </c>
      <c r="D5" s="9">
        <v>715265</v>
      </c>
      <c r="E5" s="9">
        <v>683219.7</v>
      </c>
      <c r="F5" s="9">
        <f t="shared" si="0"/>
        <v>444128.30000000005</v>
      </c>
      <c r="G5" s="9">
        <f t="shared" si="1"/>
        <v>32045.300000000047</v>
      </c>
      <c r="H5" s="9">
        <f t="shared" si="2"/>
        <v>32045.300000000047</v>
      </c>
    </row>
    <row r="6" spans="1:8" x14ac:dyDescent="0.35">
      <c r="A6" s="3" t="s">
        <v>10</v>
      </c>
      <c r="B6" s="4">
        <v>179742.74</v>
      </c>
      <c r="C6" s="4">
        <v>179743</v>
      </c>
      <c r="D6" s="9">
        <v>179743</v>
      </c>
      <c r="E6" s="9">
        <v>144134.04999999999</v>
      </c>
      <c r="F6" s="9">
        <f t="shared" si="0"/>
        <v>35608.69</v>
      </c>
      <c r="G6" s="9">
        <f t="shared" si="1"/>
        <v>35608.950000000012</v>
      </c>
      <c r="H6" s="9">
        <f t="shared" si="2"/>
        <v>35608.950000000012</v>
      </c>
    </row>
    <row r="7" spans="1:8" ht="24" x14ac:dyDescent="0.35">
      <c r="A7" s="3" t="s">
        <v>11</v>
      </c>
      <c r="B7" s="4">
        <v>700</v>
      </c>
      <c r="C7" s="4">
        <v>700</v>
      </c>
      <c r="D7" s="9">
        <v>700</v>
      </c>
      <c r="E7" s="9">
        <v>596.63</v>
      </c>
      <c r="F7" s="9">
        <f t="shared" si="0"/>
        <v>103.37</v>
      </c>
      <c r="G7" s="9">
        <f t="shared" si="1"/>
        <v>103.37</v>
      </c>
      <c r="H7" s="9">
        <f t="shared" si="2"/>
        <v>103.37</v>
      </c>
    </row>
    <row r="8" spans="1:8" x14ac:dyDescent="0.35">
      <c r="A8" s="3" t="s">
        <v>12</v>
      </c>
      <c r="B8" s="4">
        <v>127459.86</v>
      </c>
      <c r="C8" s="4">
        <v>127461</v>
      </c>
      <c r="D8" s="9">
        <v>127461</v>
      </c>
      <c r="E8" s="9">
        <v>73528.83</v>
      </c>
      <c r="F8" s="9">
        <f t="shared" si="0"/>
        <v>53931.03</v>
      </c>
      <c r="G8" s="9">
        <f t="shared" si="1"/>
        <v>53932.17</v>
      </c>
      <c r="H8" s="9">
        <f t="shared" si="2"/>
        <v>53932.17</v>
      </c>
    </row>
    <row r="9" spans="1:8" x14ac:dyDescent="0.35">
      <c r="A9" s="3" t="s">
        <v>13</v>
      </c>
      <c r="B9" s="4">
        <v>90520</v>
      </c>
      <c r="C9" s="4">
        <v>125266</v>
      </c>
      <c r="D9" s="9">
        <v>125266</v>
      </c>
      <c r="E9" s="9">
        <v>102389.55</v>
      </c>
      <c r="F9" s="9">
        <f t="shared" si="0"/>
        <v>-11869.550000000003</v>
      </c>
      <c r="G9" s="9">
        <f t="shared" si="1"/>
        <v>22876.449999999997</v>
      </c>
      <c r="H9" s="9">
        <f t="shared" si="2"/>
        <v>22876.449999999997</v>
      </c>
    </row>
    <row r="10" spans="1:8" x14ac:dyDescent="0.35">
      <c r="A10" s="3" t="s">
        <v>14</v>
      </c>
      <c r="B10" s="4">
        <v>176130</v>
      </c>
      <c r="C10" s="4">
        <v>209960</v>
      </c>
      <c r="D10" s="9">
        <v>209960</v>
      </c>
      <c r="E10" s="9">
        <v>160624.28</v>
      </c>
      <c r="F10" s="9">
        <f t="shared" si="0"/>
        <v>15505.720000000001</v>
      </c>
      <c r="G10" s="9">
        <f t="shared" si="1"/>
        <v>49335.72</v>
      </c>
      <c r="H10" s="9">
        <f t="shared" si="2"/>
        <v>49335.72</v>
      </c>
    </row>
    <row r="11" spans="1:8" x14ac:dyDescent="0.35">
      <c r="A11" s="3" t="s">
        <v>15</v>
      </c>
      <c r="B11" s="4">
        <v>16800</v>
      </c>
      <c r="C11" s="4">
        <v>16800</v>
      </c>
      <c r="D11" s="9">
        <v>14800</v>
      </c>
      <c r="E11" s="9">
        <v>11100</v>
      </c>
      <c r="F11" s="9">
        <f t="shared" si="0"/>
        <v>5700</v>
      </c>
      <c r="G11" s="9">
        <f t="shared" si="1"/>
        <v>5700</v>
      </c>
      <c r="H11" s="9">
        <f t="shared" si="2"/>
        <v>3700</v>
      </c>
    </row>
    <row r="12" spans="1:8" x14ac:dyDescent="0.35">
      <c r="A12" s="3" t="s">
        <v>32</v>
      </c>
      <c r="B12" s="4">
        <v>0</v>
      </c>
      <c r="C12" s="4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  <c r="H12" s="9">
        <f t="shared" si="2"/>
        <v>0</v>
      </c>
    </row>
    <row r="13" spans="1:8" x14ac:dyDescent="0.35">
      <c r="A13" s="6" t="s">
        <v>16</v>
      </c>
      <c r="B13" s="2">
        <f>SUM(B3:B12)</f>
        <v>2936068.6</v>
      </c>
      <c r="C13" s="2">
        <v>2453618</v>
      </c>
      <c r="D13" s="9">
        <v>2526780</v>
      </c>
      <c r="E13" s="9">
        <f>SUM(E3:E12)</f>
        <v>2358761.1499999994</v>
      </c>
      <c r="F13" s="9">
        <f t="shared" si="0"/>
        <v>577307.45000000065</v>
      </c>
      <c r="G13" s="9">
        <f t="shared" si="1"/>
        <v>94856.850000000559</v>
      </c>
      <c r="H13" s="9">
        <f t="shared" si="2"/>
        <v>168018.85000000056</v>
      </c>
    </row>
    <row r="14" spans="1:8" x14ac:dyDescent="0.35">
      <c r="A14" s="7"/>
      <c r="B14" s="8"/>
      <c r="C14" s="8"/>
    </row>
    <row r="15" spans="1:8" ht="24" x14ac:dyDescent="0.35">
      <c r="A15" s="3" t="s">
        <v>17</v>
      </c>
      <c r="B15" s="4">
        <v>564226</v>
      </c>
      <c r="C15" s="4">
        <v>564226</v>
      </c>
      <c r="D15" s="4">
        <v>597297</v>
      </c>
      <c r="E15" s="9">
        <v>543754.86</v>
      </c>
      <c r="F15" s="9">
        <f t="shared" si="0"/>
        <v>20471.140000000014</v>
      </c>
      <c r="G15" s="9">
        <f t="shared" si="1"/>
        <v>20471.140000000014</v>
      </c>
      <c r="H15" s="9">
        <f t="shared" si="2"/>
        <v>53542.140000000014</v>
      </c>
    </row>
    <row r="16" spans="1:8" x14ac:dyDescent="0.35">
      <c r="A16" s="3" t="s">
        <v>18</v>
      </c>
      <c r="B16" s="4">
        <v>458130</v>
      </c>
      <c r="C16" s="4">
        <v>458130</v>
      </c>
      <c r="D16" s="4">
        <v>458130</v>
      </c>
      <c r="E16" s="9">
        <v>922603.13</v>
      </c>
      <c r="F16" s="9">
        <f t="shared" si="0"/>
        <v>-464473.13</v>
      </c>
      <c r="G16" s="9">
        <f t="shared" si="1"/>
        <v>-464473.13</v>
      </c>
      <c r="H16" s="9">
        <f t="shared" si="2"/>
        <v>-464473.13</v>
      </c>
    </row>
    <row r="17" spans="1:8" ht="24" x14ac:dyDescent="0.35">
      <c r="A17" s="3" t="s">
        <v>19</v>
      </c>
      <c r="B17" s="4">
        <v>0</v>
      </c>
      <c r="C17" s="4">
        <v>0</v>
      </c>
      <c r="D17" s="4">
        <v>0</v>
      </c>
      <c r="E17" s="5">
        <v>0</v>
      </c>
      <c r="F17" s="9">
        <f t="shared" si="0"/>
        <v>0</v>
      </c>
      <c r="G17" s="9">
        <f t="shared" si="1"/>
        <v>0</v>
      </c>
      <c r="H17" s="9">
        <f t="shared" si="2"/>
        <v>0</v>
      </c>
    </row>
    <row r="18" spans="1:8" x14ac:dyDescent="0.35">
      <c r="A18" s="6" t="s">
        <v>20</v>
      </c>
      <c r="B18" s="2">
        <v>1022356</v>
      </c>
      <c r="C18" s="2">
        <v>1022356</v>
      </c>
      <c r="D18" s="2">
        <v>1055427</v>
      </c>
      <c r="E18" s="9">
        <f>SUM(E15:E17)</f>
        <v>1466357.99</v>
      </c>
      <c r="F18" s="9">
        <f t="shared" si="0"/>
        <v>-444001.99</v>
      </c>
      <c r="G18" s="9">
        <f t="shared" si="1"/>
        <v>-444001.99</v>
      </c>
      <c r="H18" s="9">
        <f t="shared" si="2"/>
        <v>-410930.99</v>
      </c>
    </row>
    <row r="19" spans="1:8" x14ac:dyDescent="0.35">
      <c r="A19" s="7"/>
      <c r="B19" s="8"/>
      <c r="C19" s="8"/>
    </row>
    <row r="20" spans="1:8" x14ac:dyDescent="0.35">
      <c r="A20" s="6" t="s">
        <v>21</v>
      </c>
      <c r="B20" s="2">
        <f>B18+B13</f>
        <v>3958424.6</v>
      </c>
      <c r="C20" s="2">
        <v>3102688</v>
      </c>
      <c r="D20" s="9">
        <v>3582207</v>
      </c>
      <c r="E20" s="9">
        <f>E18+E13</f>
        <v>3825119.1399999997</v>
      </c>
      <c r="F20" s="9">
        <f t="shared" si="0"/>
        <v>133305.46000000043</v>
      </c>
      <c r="G20" s="9">
        <f t="shared" si="1"/>
        <v>-722431.13999999966</v>
      </c>
      <c r="H20" s="9">
        <f t="shared" si="2"/>
        <v>-242912.13999999966</v>
      </c>
    </row>
    <row r="21" spans="1:8" x14ac:dyDescent="0.35">
      <c r="A21" s="7"/>
      <c r="B21" s="8"/>
      <c r="C21" s="8"/>
    </row>
    <row r="22" spans="1:8" ht="24" x14ac:dyDescent="0.35">
      <c r="A22" s="3" t="s">
        <v>22</v>
      </c>
      <c r="B22" s="4">
        <v>10000</v>
      </c>
      <c r="C22" s="4">
        <v>10000</v>
      </c>
      <c r="D22" s="4">
        <v>10000</v>
      </c>
      <c r="E22" s="9">
        <v>2528.25</v>
      </c>
      <c r="F22" s="9">
        <f>(B22-E22)*-1</f>
        <v>-7471.75</v>
      </c>
      <c r="G22" s="9">
        <f>(C22-E22)*-1</f>
        <v>-7471.75</v>
      </c>
      <c r="H22" s="9">
        <f>(D22-E22)*-1</f>
        <v>-7471.75</v>
      </c>
    </row>
    <row r="23" spans="1:8" ht="24" x14ac:dyDescent="0.35">
      <c r="A23" s="3" t="s">
        <v>23</v>
      </c>
      <c r="B23" s="4">
        <v>1000</v>
      </c>
      <c r="C23" s="4">
        <v>1000</v>
      </c>
      <c r="D23" s="4">
        <v>1000</v>
      </c>
      <c r="E23" s="9">
        <v>15738.86</v>
      </c>
      <c r="F23" s="9">
        <f t="shared" ref="F23:F24" si="3">(B23-E23)*-1</f>
        <v>14738.86</v>
      </c>
      <c r="G23" s="9">
        <f t="shared" ref="G23:G27" si="4">(C23-E23)*-1</f>
        <v>14738.86</v>
      </c>
      <c r="H23" s="9">
        <f t="shared" ref="H23:H27" si="5">(D23-E23)*-1</f>
        <v>14738.86</v>
      </c>
    </row>
    <row r="24" spans="1:8" x14ac:dyDescent="0.35">
      <c r="A24" s="6" t="s">
        <v>24</v>
      </c>
      <c r="B24" s="2">
        <v>11000</v>
      </c>
      <c r="C24" s="2">
        <v>11000</v>
      </c>
      <c r="D24" s="2">
        <v>11000</v>
      </c>
      <c r="E24" s="9">
        <f>SUM(E22:E23)</f>
        <v>18267.11</v>
      </c>
      <c r="F24" s="9">
        <f t="shared" si="3"/>
        <v>7267.1100000000006</v>
      </c>
      <c r="G24" s="9">
        <f t="shared" si="4"/>
        <v>7267.1100000000006</v>
      </c>
      <c r="H24" s="9">
        <f t="shared" si="5"/>
        <v>7267.1100000000006</v>
      </c>
    </row>
    <row r="25" spans="1:8" x14ac:dyDescent="0.35">
      <c r="A25" s="7"/>
      <c r="B25" s="8"/>
      <c r="C25" s="8"/>
      <c r="D25" s="8"/>
    </row>
    <row r="26" spans="1:8" x14ac:dyDescent="0.35">
      <c r="A26" s="7"/>
      <c r="B26" s="8"/>
      <c r="C26" s="8"/>
      <c r="D26" s="8"/>
    </row>
    <row r="27" spans="1:8" x14ac:dyDescent="0.35">
      <c r="A27" s="6" t="s">
        <v>25</v>
      </c>
      <c r="B27" s="2">
        <v>11000</v>
      </c>
      <c r="C27" s="2">
        <v>11000</v>
      </c>
      <c r="D27" s="2">
        <v>11000</v>
      </c>
      <c r="E27" s="9">
        <f>E24</f>
        <v>18267.11</v>
      </c>
      <c r="F27" s="9">
        <f t="shared" ref="F27" si="6">(B27-E27)*-1</f>
        <v>7267.1100000000006</v>
      </c>
      <c r="G27" s="9">
        <f t="shared" si="4"/>
        <v>7267.1100000000006</v>
      </c>
      <c r="H27" s="9">
        <f t="shared" si="5"/>
        <v>7267.1100000000006</v>
      </c>
    </row>
    <row r="28" spans="1:8" x14ac:dyDescent="0.35">
      <c r="A28" s="7"/>
      <c r="B28" s="8"/>
      <c r="C28" s="8"/>
    </row>
    <row r="29" spans="1:8" ht="24" x14ac:dyDescent="0.35">
      <c r="A29" s="6" t="s">
        <v>26</v>
      </c>
      <c r="B29" s="2">
        <f>B20-B27</f>
        <v>3947424.6</v>
      </c>
      <c r="C29" s="2">
        <v>3464974</v>
      </c>
      <c r="D29" s="10">
        <v>3134217</v>
      </c>
      <c r="E29" s="9">
        <f>E20-E27</f>
        <v>3806852.03</v>
      </c>
      <c r="F29" s="9">
        <f>B29-E29</f>
        <v>140572.5700000003</v>
      </c>
      <c r="G29" s="9">
        <f t="shared" ref="G29" si="7">C29-E29</f>
        <v>-341878.0299999998</v>
      </c>
      <c r="H29" s="9">
        <f>D29-E29</f>
        <v>-672635.0299999998</v>
      </c>
    </row>
    <row r="32" spans="1:8" x14ac:dyDescent="0.35">
      <c r="F32" s="9">
        <v>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4.453125" style="9" customWidth="1"/>
    <col min="3" max="3" width="15.453125" style="9" customWidth="1"/>
    <col min="4" max="4" width="13.54296875" style="9" bestFit="1" customWidth="1"/>
    <col min="5" max="5" width="14.26953125" style="9" customWidth="1"/>
    <col min="6" max="6" width="15.453125" style="9" customWidth="1"/>
    <col min="7" max="7" width="16.26953125" style="9" customWidth="1"/>
    <col min="8" max="8" width="15.54296875" style="9" customWidth="1"/>
  </cols>
  <sheetData>
    <row r="1" spans="1:8" s="18" customFormat="1" x14ac:dyDescent="0.35">
      <c r="A1" s="12"/>
      <c r="B1" s="11">
        <v>2022</v>
      </c>
      <c r="C1" s="12">
        <v>2022</v>
      </c>
      <c r="D1" s="12">
        <v>2022</v>
      </c>
      <c r="E1" s="12">
        <v>2022</v>
      </c>
      <c r="F1" s="12" t="s">
        <v>28</v>
      </c>
      <c r="G1" s="12" t="s">
        <v>29</v>
      </c>
      <c r="H1" s="10" t="s">
        <v>30</v>
      </c>
    </row>
    <row r="2" spans="1:8" s="18" customFormat="1" x14ac:dyDescent="0.35">
      <c r="A2" s="19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5</v>
      </c>
    </row>
    <row r="3" spans="1:8" x14ac:dyDescent="0.35">
      <c r="A3" s="3" t="s">
        <v>7</v>
      </c>
      <c r="B3" s="4">
        <v>1047926</v>
      </c>
      <c r="C3" s="4">
        <v>927247</v>
      </c>
      <c r="D3" s="9">
        <v>993819</v>
      </c>
      <c r="E3" s="9">
        <v>970157</v>
      </c>
      <c r="F3" s="9">
        <f>B3-E3</f>
        <v>77769</v>
      </c>
      <c r="G3" s="9">
        <f>C3-E3</f>
        <v>-42910</v>
      </c>
      <c r="H3" s="9">
        <f>D3-E3</f>
        <v>23662</v>
      </c>
    </row>
    <row r="4" spans="1:8" x14ac:dyDescent="0.35">
      <c r="A4" s="3" t="s">
        <v>8</v>
      </c>
      <c r="B4" s="4">
        <v>84604</v>
      </c>
      <c r="C4" s="4">
        <v>84604</v>
      </c>
      <c r="D4" s="9">
        <v>84604</v>
      </c>
      <c r="E4" s="9">
        <v>114113</v>
      </c>
      <c r="F4" s="9">
        <f t="shared" ref="F4:F20" si="0">B4-E4</f>
        <v>-29509</v>
      </c>
      <c r="G4" s="9">
        <f t="shared" ref="G4:G20" si="1">C4-E4</f>
        <v>-29509</v>
      </c>
      <c r="H4" s="9">
        <f t="shared" ref="H4:H20" si="2">D4-E4</f>
        <v>-29509</v>
      </c>
    </row>
    <row r="5" spans="1:8" x14ac:dyDescent="0.35">
      <c r="A5" s="3" t="s">
        <v>9</v>
      </c>
      <c r="B5" s="4">
        <v>765265</v>
      </c>
      <c r="C5" s="4">
        <v>715265</v>
      </c>
      <c r="D5" s="9">
        <v>715265</v>
      </c>
      <c r="E5" s="9">
        <v>978084</v>
      </c>
      <c r="F5" s="9">
        <f t="shared" si="0"/>
        <v>-212819</v>
      </c>
      <c r="G5" s="9">
        <f t="shared" si="1"/>
        <v>-262819</v>
      </c>
      <c r="H5" s="9">
        <f t="shared" si="2"/>
        <v>-262819</v>
      </c>
    </row>
    <row r="6" spans="1:8" x14ac:dyDescent="0.35">
      <c r="A6" s="3" t="s">
        <v>10</v>
      </c>
      <c r="B6" s="4">
        <v>131408</v>
      </c>
      <c r="C6" s="4">
        <v>131408</v>
      </c>
      <c r="D6" s="9">
        <v>131408</v>
      </c>
      <c r="E6" s="9">
        <v>90500</v>
      </c>
      <c r="F6" s="9">
        <f t="shared" si="0"/>
        <v>40908</v>
      </c>
      <c r="G6" s="9">
        <f t="shared" si="1"/>
        <v>40908</v>
      </c>
      <c r="H6" s="9">
        <f t="shared" si="2"/>
        <v>40908</v>
      </c>
    </row>
    <row r="7" spans="1:8" ht="24" x14ac:dyDescent="0.35">
      <c r="A7" s="3" t="s">
        <v>11</v>
      </c>
      <c r="B7" s="4">
        <v>700</v>
      </c>
      <c r="C7" s="4">
        <v>650</v>
      </c>
      <c r="D7" s="9">
        <v>650</v>
      </c>
      <c r="E7" s="9">
        <v>650</v>
      </c>
      <c r="F7" s="9">
        <f t="shared" si="0"/>
        <v>50</v>
      </c>
      <c r="G7" s="9">
        <f t="shared" si="1"/>
        <v>0</v>
      </c>
      <c r="H7" s="9">
        <f t="shared" si="2"/>
        <v>0</v>
      </c>
    </row>
    <row r="8" spans="1:8" x14ac:dyDescent="0.35">
      <c r="A8" s="3" t="s">
        <v>12</v>
      </c>
      <c r="B8" s="4">
        <v>36556</v>
      </c>
      <c r="C8" s="4">
        <v>36556</v>
      </c>
      <c r="D8" s="9">
        <v>36556</v>
      </c>
      <c r="E8" s="9">
        <v>53591</v>
      </c>
      <c r="F8" s="9">
        <f t="shared" si="0"/>
        <v>-17035</v>
      </c>
      <c r="G8" s="9">
        <f t="shared" si="1"/>
        <v>-17035</v>
      </c>
      <c r="H8" s="9">
        <f t="shared" si="2"/>
        <v>-17035</v>
      </c>
    </row>
    <row r="9" spans="1:8" x14ac:dyDescent="0.35">
      <c r="A9" s="3" t="s">
        <v>13</v>
      </c>
      <c r="B9" s="4">
        <v>90520</v>
      </c>
      <c r="C9" s="4">
        <v>91640</v>
      </c>
      <c r="D9" s="9">
        <v>91640</v>
      </c>
      <c r="E9" s="9">
        <v>90093</v>
      </c>
      <c r="F9" s="9">
        <f t="shared" si="0"/>
        <v>427</v>
      </c>
      <c r="G9" s="9">
        <f t="shared" si="1"/>
        <v>1547</v>
      </c>
      <c r="H9" s="9">
        <f t="shared" si="2"/>
        <v>1547</v>
      </c>
    </row>
    <row r="10" spans="1:8" x14ac:dyDescent="0.35">
      <c r="A10" s="3" t="s">
        <v>14</v>
      </c>
      <c r="B10" s="4">
        <v>176130</v>
      </c>
      <c r="C10" s="4">
        <v>176130</v>
      </c>
      <c r="D10" s="9">
        <v>176130</v>
      </c>
      <c r="E10" s="9">
        <v>163992</v>
      </c>
      <c r="F10" s="9">
        <f t="shared" si="0"/>
        <v>12138</v>
      </c>
      <c r="G10" s="9">
        <f t="shared" si="1"/>
        <v>12138</v>
      </c>
      <c r="H10" s="9">
        <f t="shared" si="2"/>
        <v>12138</v>
      </c>
    </row>
    <row r="11" spans="1:8" x14ac:dyDescent="0.35">
      <c r="A11" s="3" t="s">
        <v>15</v>
      </c>
      <c r="B11" s="4">
        <v>16800</v>
      </c>
      <c r="C11" s="4">
        <v>16800</v>
      </c>
      <c r="D11" s="9">
        <v>12800</v>
      </c>
      <c r="E11" s="9">
        <v>10351</v>
      </c>
      <c r="F11" s="9">
        <f t="shared" si="0"/>
        <v>6449</v>
      </c>
      <c r="G11" s="9">
        <f t="shared" si="1"/>
        <v>6449</v>
      </c>
      <c r="H11" s="9">
        <f t="shared" si="2"/>
        <v>2449</v>
      </c>
    </row>
    <row r="12" spans="1:8" x14ac:dyDescent="0.35">
      <c r="A12" s="3" t="s">
        <v>32</v>
      </c>
      <c r="B12" s="4">
        <v>0</v>
      </c>
      <c r="C12" s="4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  <c r="H12" s="9">
        <f t="shared" si="2"/>
        <v>0</v>
      </c>
    </row>
    <row r="13" spans="1:8" x14ac:dyDescent="0.35">
      <c r="A13" s="6" t="s">
        <v>16</v>
      </c>
      <c r="B13" s="2">
        <f>SUM(B3:B12)</f>
        <v>2349909</v>
      </c>
      <c r="C13" s="2">
        <v>2230300</v>
      </c>
      <c r="D13" s="9">
        <v>2342872</v>
      </c>
      <c r="E13" s="9">
        <f>SUM(E3:E12)</f>
        <v>2471531</v>
      </c>
      <c r="F13" s="9">
        <f t="shared" si="0"/>
        <v>-121622</v>
      </c>
      <c r="G13" s="9">
        <f t="shared" si="1"/>
        <v>-241231</v>
      </c>
      <c r="H13" s="9">
        <f t="shared" si="2"/>
        <v>-128659</v>
      </c>
    </row>
    <row r="14" spans="1:8" x14ac:dyDescent="0.35">
      <c r="A14" s="7"/>
      <c r="B14" s="8"/>
      <c r="C14" s="8"/>
    </row>
    <row r="15" spans="1:8" ht="24" x14ac:dyDescent="0.35">
      <c r="A15" s="3" t="s">
        <v>17</v>
      </c>
      <c r="B15" s="4">
        <v>499612</v>
      </c>
      <c r="C15" s="4">
        <v>499612</v>
      </c>
      <c r="D15" s="4">
        <v>529569</v>
      </c>
      <c r="E15" s="9">
        <v>504316</v>
      </c>
      <c r="F15" s="9">
        <f t="shared" si="0"/>
        <v>-4704</v>
      </c>
      <c r="G15" s="9">
        <f t="shared" si="1"/>
        <v>-4704</v>
      </c>
      <c r="H15" s="9">
        <f t="shared" si="2"/>
        <v>25253</v>
      </c>
    </row>
    <row r="16" spans="1:8" x14ac:dyDescent="0.35">
      <c r="A16" s="3" t="s">
        <v>18</v>
      </c>
      <c r="B16" s="4">
        <v>372776</v>
      </c>
      <c r="C16" s="4">
        <v>372776</v>
      </c>
      <c r="D16" s="4">
        <v>372776</v>
      </c>
      <c r="E16" s="9">
        <v>618395</v>
      </c>
      <c r="F16" s="9">
        <f t="shared" si="0"/>
        <v>-245619</v>
      </c>
      <c r="G16" s="9">
        <f t="shared" si="1"/>
        <v>-245619</v>
      </c>
      <c r="H16" s="9">
        <f t="shared" si="2"/>
        <v>-245619</v>
      </c>
    </row>
    <row r="17" spans="1:8" ht="24" x14ac:dyDescent="0.35">
      <c r="A17" s="3" t="s">
        <v>19</v>
      </c>
      <c r="B17" s="4">
        <v>0</v>
      </c>
      <c r="C17" s="4">
        <v>0</v>
      </c>
      <c r="D17" s="4">
        <v>0</v>
      </c>
      <c r="E17" s="5">
        <v>0</v>
      </c>
      <c r="F17" s="9">
        <f t="shared" si="0"/>
        <v>0</v>
      </c>
      <c r="G17" s="9">
        <f t="shared" si="1"/>
        <v>0</v>
      </c>
      <c r="H17" s="9">
        <f t="shared" si="2"/>
        <v>0</v>
      </c>
    </row>
    <row r="18" spans="1:8" x14ac:dyDescent="0.35">
      <c r="A18" s="6" t="s">
        <v>20</v>
      </c>
      <c r="B18" s="2">
        <f>SUM(B15:B17)</f>
        <v>872388</v>
      </c>
      <c r="C18" s="2">
        <v>872388</v>
      </c>
      <c r="D18" s="2">
        <v>902345</v>
      </c>
      <c r="E18" s="9">
        <f>SUM(E15:E17)</f>
        <v>1122711</v>
      </c>
      <c r="F18" s="9">
        <f t="shared" si="0"/>
        <v>-250323</v>
      </c>
      <c r="G18" s="9">
        <f t="shared" si="1"/>
        <v>-250323</v>
      </c>
      <c r="H18" s="9">
        <f t="shared" si="2"/>
        <v>-220366</v>
      </c>
    </row>
    <row r="19" spans="1:8" x14ac:dyDescent="0.35">
      <c r="A19" s="7"/>
      <c r="B19" s="8"/>
      <c r="C19" s="8"/>
    </row>
    <row r="20" spans="1:8" x14ac:dyDescent="0.35">
      <c r="A20" s="6" t="s">
        <v>21</v>
      </c>
      <c r="B20" s="2">
        <f>B13+B18</f>
        <v>3222297</v>
      </c>
      <c r="C20" s="2">
        <v>3102688</v>
      </c>
      <c r="D20" s="9">
        <v>3145217</v>
      </c>
      <c r="E20" s="9">
        <f>E18+E13</f>
        <v>3594242</v>
      </c>
      <c r="F20" s="9">
        <f t="shared" si="0"/>
        <v>-371945</v>
      </c>
      <c r="G20" s="9">
        <f t="shared" si="1"/>
        <v>-491554</v>
      </c>
      <c r="H20" s="9">
        <f t="shared" si="2"/>
        <v>-449025</v>
      </c>
    </row>
    <row r="21" spans="1:8" x14ac:dyDescent="0.35">
      <c r="A21" s="7"/>
      <c r="B21" s="8"/>
      <c r="C21" s="8"/>
    </row>
    <row r="22" spans="1:8" ht="24" x14ac:dyDescent="0.35">
      <c r="A22" s="3" t="s">
        <v>22</v>
      </c>
      <c r="B22" s="4">
        <v>10000</v>
      </c>
      <c r="C22" s="4">
        <v>10000</v>
      </c>
      <c r="D22" s="4">
        <v>10000</v>
      </c>
      <c r="E22" s="9">
        <v>12422</v>
      </c>
      <c r="F22" s="9">
        <f>(B22-E22)*-1</f>
        <v>2422</v>
      </c>
      <c r="G22" s="9">
        <f>(C22-E22)*-1</f>
        <v>2422</v>
      </c>
      <c r="H22" s="9">
        <f>(D22-E22)*-1</f>
        <v>2422</v>
      </c>
    </row>
    <row r="23" spans="1:8" ht="24" x14ac:dyDescent="0.35">
      <c r="A23" s="3" t="s">
        <v>23</v>
      </c>
      <c r="B23" s="4">
        <v>1000</v>
      </c>
      <c r="C23" s="4">
        <v>1000</v>
      </c>
      <c r="D23" s="4">
        <v>1000</v>
      </c>
      <c r="E23" s="9">
        <v>453</v>
      </c>
      <c r="F23" s="9">
        <f t="shared" ref="F23:F24" si="3">(B23-E23)*-1</f>
        <v>-547</v>
      </c>
      <c r="G23" s="9">
        <f t="shared" ref="G23:G27" si="4">(C23-E23)*-1</f>
        <v>-547</v>
      </c>
      <c r="H23" s="9">
        <f t="shared" ref="H23:H27" si="5">(D23-E23)*-1</f>
        <v>-547</v>
      </c>
    </row>
    <row r="24" spans="1:8" x14ac:dyDescent="0.35">
      <c r="A24" s="6" t="s">
        <v>24</v>
      </c>
      <c r="B24" s="2">
        <v>11000</v>
      </c>
      <c r="C24" s="2">
        <v>11000</v>
      </c>
      <c r="D24" s="2">
        <v>11000</v>
      </c>
      <c r="E24" s="9">
        <f>SUM(E22:E23)</f>
        <v>12875</v>
      </c>
      <c r="F24" s="9">
        <f t="shared" si="3"/>
        <v>1875</v>
      </c>
      <c r="G24" s="9">
        <f t="shared" si="4"/>
        <v>1875</v>
      </c>
      <c r="H24" s="9">
        <f t="shared" si="5"/>
        <v>1875</v>
      </c>
    </row>
    <row r="25" spans="1:8" x14ac:dyDescent="0.35">
      <c r="A25" s="7"/>
      <c r="B25" s="8"/>
      <c r="C25" s="8"/>
      <c r="D25" s="8"/>
    </row>
    <row r="26" spans="1:8" x14ac:dyDescent="0.35">
      <c r="A26" s="7"/>
      <c r="B26" s="8"/>
      <c r="C26" s="8"/>
      <c r="D26" s="8"/>
    </row>
    <row r="27" spans="1:8" x14ac:dyDescent="0.35">
      <c r="A27" s="6" t="s">
        <v>25</v>
      </c>
      <c r="B27" s="2">
        <v>11000</v>
      </c>
      <c r="C27" s="2">
        <v>11000</v>
      </c>
      <c r="D27" s="2">
        <v>11000</v>
      </c>
      <c r="E27" s="9">
        <f>E24</f>
        <v>12875</v>
      </c>
      <c r="F27" s="9">
        <f t="shared" ref="F27" si="6">(B27-E27)*-1</f>
        <v>1875</v>
      </c>
      <c r="G27" s="9">
        <f t="shared" si="4"/>
        <v>1875</v>
      </c>
      <c r="H27" s="9">
        <f t="shared" si="5"/>
        <v>1875</v>
      </c>
    </row>
    <row r="28" spans="1:8" x14ac:dyDescent="0.35">
      <c r="A28" s="7"/>
      <c r="B28" s="8"/>
      <c r="C28" s="8"/>
    </row>
    <row r="29" spans="1:8" ht="24" x14ac:dyDescent="0.35">
      <c r="A29" s="6" t="s">
        <v>26</v>
      </c>
      <c r="B29" s="2">
        <f>B20-B27</f>
        <v>3211297</v>
      </c>
      <c r="C29" s="2">
        <v>3091688</v>
      </c>
      <c r="D29" s="10">
        <v>3134217</v>
      </c>
      <c r="E29" s="9">
        <f>E20-E27</f>
        <v>3581367</v>
      </c>
      <c r="F29" s="9">
        <f>B29-E29</f>
        <v>-370070</v>
      </c>
      <c r="G29" s="9">
        <f t="shared" ref="G29" si="7">C29-E29</f>
        <v>-489679</v>
      </c>
      <c r="H29" s="9">
        <f>D29-E29</f>
        <v>-447150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9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4.453125" style="9" customWidth="1"/>
    <col min="3" max="4" width="13.54296875" style="9" bestFit="1" customWidth="1"/>
    <col min="5" max="5" width="14.26953125" style="9" customWidth="1"/>
    <col min="6" max="6" width="15.453125" style="9" customWidth="1"/>
    <col min="7" max="7" width="16.26953125" style="9" customWidth="1"/>
    <col min="8" max="8" width="15.54296875" style="9" customWidth="1"/>
  </cols>
  <sheetData>
    <row r="1" spans="1:8" s="18" customFormat="1" x14ac:dyDescent="0.35">
      <c r="A1" s="12"/>
      <c r="B1" s="11">
        <v>2021</v>
      </c>
      <c r="C1" s="12">
        <v>2021</v>
      </c>
      <c r="D1" s="12">
        <v>2021</v>
      </c>
      <c r="E1" s="12">
        <v>2021</v>
      </c>
      <c r="F1" s="12" t="s">
        <v>28</v>
      </c>
      <c r="G1" s="12" t="s">
        <v>29</v>
      </c>
      <c r="H1" s="10" t="s">
        <v>30</v>
      </c>
    </row>
    <row r="2" spans="1:8" s="18" customFormat="1" x14ac:dyDescent="0.35">
      <c r="A2" s="19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5</v>
      </c>
    </row>
    <row r="3" spans="1:8" x14ac:dyDescent="0.35">
      <c r="A3" s="3" t="s">
        <v>7</v>
      </c>
      <c r="B3" s="4">
        <v>894947</v>
      </c>
      <c r="C3" s="4">
        <v>894947</v>
      </c>
      <c r="D3" s="9">
        <v>894947</v>
      </c>
      <c r="E3" s="9">
        <v>902762.1</v>
      </c>
      <c r="F3" s="9">
        <f>B3-E3</f>
        <v>-7815.0999999999767</v>
      </c>
      <c r="G3" s="9">
        <f>C3-E3</f>
        <v>-7815.0999999999767</v>
      </c>
      <c r="H3" s="9">
        <f>D3-E3</f>
        <v>-7815.0999999999767</v>
      </c>
    </row>
    <row r="4" spans="1:8" x14ac:dyDescent="0.35">
      <c r="A4" s="3" t="s">
        <v>8</v>
      </c>
      <c r="B4" s="4">
        <v>85460</v>
      </c>
      <c r="C4" s="4">
        <v>85460</v>
      </c>
      <c r="D4" s="9">
        <v>35460</v>
      </c>
      <c r="E4" s="9">
        <v>29972.92</v>
      </c>
      <c r="F4" s="9">
        <f t="shared" ref="F4:F20" si="0">B4-E4</f>
        <v>55487.08</v>
      </c>
      <c r="G4" s="9">
        <f t="shared" ref="G4:G20" si="1">C4-E4</f>
        <v>55487.08</v>
      </c>
      <c r="H4" s="9">
        <f t="shared" ref="H4:H20" si="2">D4-E4</f>
        <v>5487.0800000000017</v>
      </c>
    </row>
    <row r="5" spans="1:8" x14ac:dyDescent="0.35">
      <c r="A5" s="3" t="s">
        <v>9</v>
      </c>
      <c r="B5" s="4">
        <v>559070</v>
      </c>
      <c r="C5" s="4">
        <v>559070</v>
      </c>
      <c r="D5" s="9">
        <v>399070</v>
      </c>
      <c r="E5" s="9">
        <v>359229.28</v>
      </c>
      <c r="F5" s="9">
        <f t="shared" si="0"/>
        <v>199840.71999999997</v>
      </c>
      <c r="G5" s="9">
        <f t="shared" si="1"/>
        <v>199840.71999999997</v>
      </c>
      <c r="H5" s="9">
        <f t="shared" si="2"/>
        <v>39840.719999999972</v>
      </c>
    </row>
    <row r="6" spans="1:8" x14ac:dyDescent="0.35">
      <c r="A6" s="3" t="s">
        <v>10</v>
      </c>
      <c r="B6" s="4">
        <v>110231</v>
      </c>
      <c r="C6" s="4">
        <v>110231</v>
      </c>
      <c r="D6" s="9">
        <v>110231</v>
      </c>
      <c r="E6" s="9">
        <v>110002.12</v>
      </c>
      <c r="F6" s="9">
        <f t="shared" si="0"/>
        <v>228.88000000000466</v>
      </c>
      <c r="G6" s="9">
        <f t="shared" si="1"/>
        <v>228.88000000000466</v>
      </c>
      <c r="H6" s="9">
        <f t="shared" si="2"/>
        <v>228.88000000000466</v>
      </c>
    </row>
    <row r="7" spans="1:8" ht="24" x14ac:dyDescent="0.35">
      <c r="A7" s="3" t="s">
        <v>11</v>
      </c>
      <c r="B7" s="4">
        <v>650</v>
      </c>
      <c r="C7" s="4">
        <v>650</v>
      </c>
      <c r="D7" s="9">
        <v>650</v>
      </c>
      <c r="E7" s="9">
        <v>590.26</v>
      </c>
      <c r="F7" s="9">
        <f t="shared" si="0"/>
        <v>59.740000000000009</v>
      </c>
      <c r="G7" s="9">
        <f t="shared" si="1"/>
        <v>59.740000000000009</v>
      </c>
      <c r="H7" s="9">
        <f t="shared" si="2"/>
        <v>59.740000000000009</v>
      </c>
    </row>
    <row r="8" spans="1:8" x14ac:dyDescent="0.35">
      <c r="A8" s="3" t="s">
        <v>12</v>
      </c>
      <c r="B8" s="4">
        <v>34368</v>
      </c>
      <c r="C8" s="4">
        <v>34368</v>
      </c>
      <c r="D8" s="9">
        <v>34368</v>
      </c>
      <c r="E8" s="9">
        <v>38134.83</v>
      </c>
      <c r="F8" s="9">
        <f t="shared" si="0"/>
        <v>-3766.8300000000017</v>
      </c>
      <c r="G8" s="9">
        <f t="shared" si="1"/>
        <v>-3766.8300000000017</v>
      </c>
      <c r="H8" s="9">
        <f t="shared" si="2"/>
        <v>-3766.8300000000017</v>
      </c>
    </row>
    <row r="9" spans="1:8" x14ac:dyDescent="0.35">
      <c r="A9" s="3" t="s">
        <v>13</v>
      </c>
      <c r="B9" s="4">
        <v>91640</v>
      </c>
      <c r="C9" s="4">
        <v>91640</v>
      </c>
      <c r="D9" s="9">
        <v>91640</v>
      </c>
      <c r="E9" s="9">
        <v>90020</v>
      </c>
      <c r="F9" s="9">
        <f t="shared" si="0"/>
        <v>1620</v>
      </c>
      <c r="G9" s="9">
        <f t="shared" si="1"/>
        <v>1620</v>
      </c>
      <c r="H9" s="9">
        <f t="shared" si="2"/>
        <v>1620</v>
      </c>
    </row>
    <row r="10" spans="1:8" x14ac:dyDescent="0.35">
      <c r="A10" s="3" t="s">
        <v>14</v>
      </c>
      <c r="B10" s="4">
        <v>155798</v>
      </c>
      <c r="C10" s="4">
        <v>155798</v>
      </c>
      <c r="D10" s="9">
        <v>155798</v>
      </c>
      <c r="E10" s="9">
        <v>139834.92000000001</v>
      </c>
      <c r="F10" s="9">
        <f t="shared" si="0"/>
        <v>15963.079999999987</v>
      </c>
      <c r="G10" s="9">
        <f t="shared" si="1"/>
        <v>15963.079999999987</v>
      </c>
      <c r="H10" s="9">
        <f t="shared" si="2"/>
        <v>15963.079999999987</v>
      </c>
    </row>
    <row r="11" spans="1:8" x14ac:dyDescent="0.35">
      <c r="A11" s="3" t="s">
        <v>15</v>
      </c>
      <c r="B11" s="4">
        <v>12800</v>
      </c>
      <c r="C11" s="4">
        <v>12800</v>
      </c>
      <c r="D11" s="9">
        <v>8000</v>
      </c>
      <c r="E11" s="9">
        <v>5979.06</v>
      </c>
      <c r="F11" s="9">
        <f t="shared" si="0"/>
        <v>6820.94</v>
      </c>
      <c r="G11" s="9">
        <f t="shared" si="1"/>
        <v>6820.94</v>
      </c>
      <c r="H11" s="9">
        <f t="shared" si="2"/>
        <v>2020.9399999999996</v>
      </c>
    </row>
    <row r="12" spans="1:8" x14ac:dyDescent="0.35">
      <c r="A12" s="3" t="s">
        <v>32</v>
      </c>
      <c r="B12" s="4">
        <v>0</v>
      </c>
      <c r="C12" s="4">
        <v>0</v>
      </c>
      <c r="D12" s="9">
        <v>0</v>
      </c>
      <c r="E12" s="9">
        <v>0</v>
      </c>
      <c r="F12" s="9">
        <f t="shared" si="0"/>
        <v>0</v>
      </c>
      <c r="G12" s="9">
        <f t="shared" si="1"/>
        <v>0</v>
      </c>
      <c r="H12" s="9">
        <f t="shared" si="2"/>
        <v>0</v>
      </c>
    </row>
    <row r="13" spans="1:8" x14ac:dyDescent="0.35">
      <c r="A13" s="6" t="s">
        <v>16</v>
      </c>
      <c r="B13" s="2">
        <v>1944964</v>
      </c>
      <c r="C13" s="2">
        <v>1944964</v>
      </c>
      <c r="D13" s="9">
        <v>1730164</v>
      </c>
      <c r="E13" s="9">
        <f>SUM(E3:E12)</f>
        <v>1676525.49</v>
      </c>
      <c r="F13" s="9">
        <f t="shared" si="0"/>
        <v>268438.51</v>
      </c>
      <c r="G13" s="9">
        <f t="shared" si="1"/>
        <v>268438.51</v>
      </c>
      <c r="H13" s="9">
        <f t="shared" si="2"/>
        <v>53638.510000000009</v>
      </c>
    </row>
    <row r="14" spans="1:8" x14ac:dyDescent="0.35">
      <c r="A14" s="7"/>
      <c r="B14" s="8"/>
      <c r="C14" s="8"/>
    </row>
    <row r="15" spans="1:8" ht="24" x14ac:dyDescent="0.35">
      <c r="A15" s="3" t="s">
        <v>17</v>
      </c>
      <c r="B15" s="4">
        <v>521481</v>
      </c>
      <c r="C15" s="4">
        <v>521481</v>
      </c>
      <c r="D15" s="4">
        <v>521481</v>
      </c>
      <c r="E15" s="5">
        <v>498381.1</v>
      </c>
      <c r="F15" s="9">
        <f t="shared" si="0"/>
        <v>23099.900000000023</v>
      </c>
      <c r="G15" s="9">
        <f t="shared" si="1"/>
        <v>23099.900000000023</v>
      </c>
      <c r="H15" s="9">
        <f t="shared" si="2"/>
        <v>23099.900000000023</v>
      </c>
    </row>
    <row r="16" spans="1:8" x14ac:dyDescent="0.35">
      <c r="A16" s="3" t="s">
        <v>18</v>
      </c>
      <c r="B16" s="4">
        <v>370390</v>
      </c>
      <c r="C16" s="4">
        <v>370390</v>
      </c>
      <c r="D16" s="4">
        <v>370390</v>
      </c>
      <c r="E16" s="5">
        <v>271451.53000000003</v>
      </c>
      <c r="F16" s="9">
        <f t="shared" si="0"/>
        <v>98938.469999999972</v>
      </c>
      <c r="G16" s="9">
        <f t="shared" si="1"/>
        <v>98938.469999999972</v>
      </c>
      <c r="H16" s="9">
        <f t="shared" si="2"/>
        <v>98938.469999999972</v>
      </c>
    </row>
    <row r="17" spans="1:8" ht="24" x14ac:dyDescent="0.35">
      <c r="A17" s="3" t="s">
        <v>19</v>
      </c>
      <c r="B17" s="4">
        <v>50727</v>
      </c>
      <c r="C17" s="4">
        <v>50727</v>
      </c>
      <c r="D17" s="4">
        <v>50727</v>
      </c>
      <c r="E17" s="5">
        <v>50727.08</v>
      </c>
      <c r="F17" s="9">
        <f t="shared" si="0"/>
        <v>-8.000000000174623E-2</v>
      </c>
      <c r="G17" s="9">
        <f t="shared" si="1"/>
        <v>-8.000000000174623E-2</v>
      </c>
      <c r="H17" s="9">
        <f t="shared" si="2"/>
        <v>-8.000000000174623E-2</v>
      </c>
    </row>
    <row r="18" spans="1:8" x14ac:dyDescent="0.35">
      <c r="A18" s="6" t="s">
        <v>20</v>
      </c>
      <c r="B18" s="2">
        <v>942598</v>
      </c>
      <c r="C18" s="2">
        <v>942598</v>
      </c>
      <c r="D18" s="2">
        <v>942598</v>
      </c>
      <c r="E18" s="9">
        <f>SUM(E15:E17)</f>
        <v>820559.71</v>
      </c>
      <c r="F18" s="9">
        <f t="shared" si="0"/>
        <v>122038.29000000004</v>
      </c>
      <c r="G18" s="9">
        <f t="shared" si="1"/>
        <v>122038.29000000004</v>
      </c>
      <c r="H18" s="9">
        <f t="shared" si="2"/>
        <v>122038.29000000004</v>
      </c>
    </row>
    <row r="19" spans="1:8" x14ac:dyDescent="0.35">
      <c r="A19" s="7"/>
      <c r="B19" s="8"/>
      <c r="C19" s="8"/>
    </row>
    <row r="20" spans="1:8" x14ac:dyDescent="0.35">
      <c r="A20" s="6" t="s">
        <v>21</v>
      </c>
      <c r="B20" s="2">
        <v>2887562</v>
      </c>
      <c r="C20" s="2">
        <v>2887562</v>
      </c>
      <c r="D20" s="9">
        <v>2672762</v>
      </c>
      <c r="E20" s="9">
        <f>E18+E13</f>
        <v>2497085.2000000002</v>
      </c>
      <c r="F20" s="9">
        <f t="shared" si="0"/>
        <v>390476.79999999981</v>
      </c>
      <c r="G20" s="9">
        <f t="shared" si="1"/>
        <v>390476.79999999981</v>
      </c>
      <c r="H20" s="9">
        <f t="shared" si="2"/>
        <v>175676.79999999981</v>
      </c>
    </row>
    <row r="21" spans="1:8" x14ac:dyDescent="0.35">
      <c r="A21" s="7"/>
      <c r="B21" s="8"/>
      <c r="C21" s="8"/>
    </row>
    <row r="22" spans="1:8" ht="24" x14ac:dyDescent="0.35">
      <c r="A22" s="3" t="s">
        <v>22</v>
      </c>
      <c r="B22" s="4">
        <v>25000</v>
      </c>
      <c r="C22" s="4">
        <v>25000</v>
      </c>
      <c r="D22" s="4">
        <v>25000</v>
      </c>
      <c r="E22" s="9">
        <v>16307.4</v>
      </c>
      <c r="F22" s="9">
        <f>(B22-E22)*-1</f>
        <v>-8692.6</v>
      </c>
      <c r="G22" s="9">
        <f>(C22-E22)*-1</f>
        <v>-8692.6</v>
      </c>
      <c r="H22" s="9">
        <f>(D22-E22)*-1</f>
        <v>-8692.6</v>
      </c>
    </row>
    <row r="23" spans="1:8" ht="24" x14ac:dyDescent="0.35">
      <c r="A23" s="3" t="s">
        <v>23</v>
      </c>
      <c r="B23" s="4">
        <v>1000</v>
      </c>
      <c r="C23" s="4">
        <v>1000</v>
      </c>
      <c r="D23" s="4">
        <v>1000</v>
      </c>
      <c r="E23" s="9">
        <v>1377.76</v>
      </c>
      <c r="F23" s="9">
        <f t="shared" ref="F23:F24" si="3">(B23-E23)*-1</f>
        <v>377.76</v>
      </c>
      <c r="G23" s="9">
        <f t="shared" ref="G23:G27" si="4">(C23-E23)*-1</f>
        <v>377.76</v>
      </c>
      <c r="H23" s="9">
        <f t="shared" ref="H23:H27" si="5">(D23-E23)*-1</f>
        <v>377.76</v>
      </c>
    </row>
    <row r="24" spans="1:8" x14ac:dyDescent="0.35">
      <c r="A24" s="6" t="s">
        <v>24</v>
      </c>
      <c r="B24" s="2">
        <v>26000</v>
      </c>
      <c r="C24" s="2">
        <v>26000</v>
      </c>
      <c r="D24" s="2">
        <v>26000</v>
      </c>
      <c r="E24" s="9">
        <f>SUM(E22:E23)</f>
        <v>17685.16</v>
      </c>
      <c r="F24" s="9">
        <f t="shared" si="3"/>
        <v>-8314.84</v>
      </c>
      <c r="G24" s="9">
        <f t="shared" si="4"/>
        <v>-8314.84</v>
      </c>
      <c r="H24" s="9">
        <f t="shared" si="5"/>
        <v>-8314.84</v>
      </c>
    </row>
    <row r="25" spans="1:8" x14ac:dyDescent="0.35">
      <c r="A25" s="7"/>
      <c r="B25" s="8"/>
      <c r="C25" s="8"/>
      <c r="D25" s="8"/>
    </row>
    <row r="26" spans="1:8" x14ac:dyDescent="0.35">
      <c r="A26" s="7"/>
      <c r="B26" s="8"/>
      <c r="C26" s="8"/>
      <c r="D26" s="8"/>
    </row>
    <row r="27" spans="1:8" x14ac:dyDescent="0.35">
      <c r="A27" s="6" t="s">
        <v>25</v>
      </c>
      <c r="B27" s="2">
        <v>26000</v>
      </c>
      <c r="C27" s="2">
        <v>26000</v>
      </c>
      <c r="D27" s="2">
        <v>26000</v>
      </c>
      <c r="E27" s="9">
        <f>E24</f>
        <v>17685.16</v>
      </c>
      <c r="F27" s="9">
        <f t="shared" ref="F27" si="6">(B27-E27)*-1</f>
        <v>-8314.84</v>
      </c>
      <c r="G27" s="9">
        <f t="shared" si="4"/>
        <v>-8314.84</v>
      </c>
      <c r="H27" s="9">
        <f t="shared" si="5"/>
        <v>-8314.84</v>
      </c>
    </row>
    <row r="28" spans="1:8" x14ac:dyDescent="0.35">
      <c r="A28" s="7"/>
      <c r="B28" s="8"/>
      <c r="C28" s="8"/>
    </row>
    <row r="29" spans="1:8" ht="24" x14ac:dyDescent="0.35">
      <c r="A29" s="6" t="s">
        <v>26</v>
      </c>
      <c r="B29" s="2">
        <v>2861562</v>
      </c>
      <c r="C29" s="2">
        <v>2861562</v>
      </c>
      <c r="D29" s="10">
        <v>2646762</v>
      </c>
      <c r="E29" s="9">
        <f>E20-E27</f>
        <v>2479400.04</v>
      </c>
      <c r="F29" s="9">
        <f>B29-E29</f>
        <v>382161.95999999996</v>
      </c>
      <c r="G29" s="9">
        <f t="shared" ref="G29" si="7">C29-E29</f>
        <v>382161.95999999996</v>
      </c>
      <c r="H29" s="9">
        <f>D29-E29</f>
        <v>167361.95999999996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4.453125" style="9" customWidth="1"/>
    <col min="3" max="4" width="13.54296875" style="9" bestFit="1" customWidth="1"/>
    <col min="5" max="5" width="15.26953125" style="9" customWidth="1"/>
    <col min="6" max="6" width="15.453125" style="9" customWidth="1"/>
    <col min="7" max="7" width="16.26953125" style="9" customWidth="1"/>
    <col min="8" max="8" width="15.54296875" style="9" customWidth="1"/>
  </cols>
  <sheetData>
    <row r="1" spans="1:8" s="18" customFormat="1" x14ac:dyDescent="0.35">
      <c r="A1" s="12"/>
      <c r="B1" s="11" t="s">
        <v>27</v>
      </c>
      <c r="C1" s="12">
        <v>2020</v>
      </c>
      <c r="D1" s="12">
        <v>2020</v>
      </c>
      <c r="E1" s="12">
        <v>2020</v>
      </c>
      <c r="F1" s="12" t="s">
        <v>28</v>
      </c>
      <c r="G1" s="12" t="s">
        <v>29</v>
      </c>
      <c r="H1" s="10" t="s">
        <v>30</v>
      </c>
    </row>
    <row r="2" spans="1:8" s="18" customFormat="1" x14ac:dyDescent="0.35">
      <c r="A2" s="19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5</v>
      </c>
    </row>
    <row r="3" spans="1:8" x14ac:dyDescent="0.35">
      <c r="A3" s="3" t="s">
        <v>7</v>
      </c>
      <c r="B3" s="4">
        <v>927662</v>
      </c>
      <c r="C3" s="9">
        <v>900162</v>
      </c>
      <c r="D3" s="9">
        <v>900162</v>
      </c>
      <c r="E3" s="9">
        <v>944894.17</v>
      </c>
      <c r="F3" s="9">
        <f>B3-E3</f>
        <v>-17232.170000000042</v>
      </c>
      <c r="G3" s="9">
        <f>C3-E3</f>
        <v>-44732.170000000042</v>
      </c>
      <c r="H3" s="9">
        <f>D3-E3</f>
        <v>-44732.170000000042</v>
      </c>
    </row>
    <row r="4" spans="1:8" x14ac:dyDescent="0.35">
      <c r="A4" s="3" t="s">
        <v>8</v>
      </c>
      <c r="B4" s="4">
        <v>27500</v>
      </c>
      <c r="C4" s="9">
        <v>0</v>
      </c>
      <c r="D4" s="9">
        <v>0</v>
      </c>
      <c r="E4" s="9">
        <v>40663.050000000003</v>
      </c>
      <c r="F4" s="9">
        <f t="shared" ref="F4:F20" si="0">B4-E4</f>
        <v>-13163.050000000003</v>
      </c>
      <c r="G4" s="9">
        <f t="shared" ref="G4:G20" si="1">C4-E4</f>
        <v>-40663.050000000003</v>
      </c>
      <c r="H4" s="9">
        <f t="shared" ref="H4:H20" si="2">D4-E4</f>
        <v>-40663.050000000003</v>
      </c>
    </row>
    <row r="5" spans="1:8" x14ac:dyDescent="0.35">
      <c r="A5" s="3" t="s">
        <v>9</v>
      </c>
      <c r="B5" s="4">
        <v>1120121</v>
      </c>
      <c r="C5" s="9">
        <v>863654</v>
      </c>
      <c r="D5" s="9">
        <v>863654</v>
      </c>
      <c r="E5" s="9">
        <v>663646.1</v>
      </c>
      <c r="F5" s="9">
        <f t="shared" si="0"/>
        <v>456474.9</v>
      </c>
      <c r="G5" s="9">
        <f t="shared" si="1"/>
        <v>200007.90000000002</v>
      </c>
      <c r="H5" s="9">
        <f t="shared" si="2"/>
        <v>200007.90000000002</v>
      </c>
    </row>
    <row r="6" spans="1:8" x14ac:dyDescent="0.35">
      <c r="A6" s="3" t="s">
        <v>10</v>
      </c>
      <c r="B6" s="4">
        <v>210500</v>
      </c>
      <c r="C6" s="9">
        <v>208500</v>
      </c>
      <c r="D6" s="9">
        <v>175000</v>
      </c>
      <c r="E6" s="9">
        <v>125403.82</v>
      </c>
      <c r="F6" s="9">
        <f t="shared" si="0"/>
        <v>85096.18</v>
      </c>
      <c r="G6" s="9">
        <f t="shared" si="1"/>
        <v>83096.179999999993</v>
      </c>
      <c r="H6" s="9">
        <f t="shared" si="2"/>
        <v>49596.179999999993</v>
      </c>
    </row>
    <row r="7" spans="1:8" ht="24" x14ac:dyDescent="0.35">
      <c r="A7" s="3" t="s">
        <v>11</v>
      </c>
      <c r="B7" s="4">
        <v>497</v>
      </c>
      <c r="C7" s="9">
        <v>497</v>
      </c>
      <c r="D7" s="9">
        <v>497</v>
      </c>
      <c r="E7" s="9">
        <v>394.2</v>
      </c>
      <c r="F7" s="9">
        <f t="shared" si="0"/>
        <v>102.80000000000001</v>
      </c>
      <c r="G7" s="9">
        <f t="shared" si="1"/>
        <v>102.80000000000001</v>
      </c>
      <c r="H7" s="9">
        <f t="shared" si="2"/>
        <v>102.80000000000001</v>
      </c>
    </row>
    <row r="8" spans="1:8" x14ac:dyDescent="0.35">
      <c r="A8" s="3" t="s">
        <v>12</v>
      </c>
      <c r="B8" s="4">
        <v>29968</v>
      </c>
      <c r="C8" s="9">
        <v>29968</v>
      </c>
      <c r="D8" s="9">
        <v>29968</v>
      </c>
      <c r="E8" s="9">
        <v>33046.199999999997</v>
      </c>
      <c r="F8" s="9">
        <f t="shared" si="0"/>
        <v>-3078.1999999999971</v>
      </c>
      <c r="G8" s="9">
        <f t="shared" si="1"/>
        <v>-3078.1999999999971</v>
      </c>
      <c r="H8" s="9">
        <f t="shared" si="2"/>
        <v>-3078.1999999999971</v>
      </c>
    </row>
    <row r="9" spans="1:8" x14ac:dyDescent="0.35">
      <c r="A9" s="3" t="s">
        <v>13</v>
      </c>
      <c r="B9" s="4">
        <v>82500</v>
      </c>
      <c r="C9" s="9">
        <v>82500</v>
      </c>
      <c r="D9" s="9">
        <v>82500</v>
      </c>
      <c r="E9" s="9">
        <v>90329.38</v>
      </c>
      <c r="F9" s="9">
        <f t="shared" si="0"/>
        <v>-7829.3800000000047</v>
      </c>
      <c r="G9" s="9">
        <f t="shared" si="1"/>
        <v>-7829.3800000000047</v>
      </c>
      <c r="H9" s="9">
        <f t="shared" si="2"/>
        <v>-7829.3800000000047</v>
      </c>
    </row>
    <row r="10" spans="1:8" x14ac:dyDescent="0.35">
      <c r="A10" s="3" t="s">
        <v>14</v>
      </c>
      <c r="B10" s="4">
        <v>218682</v>
      </c>
      <c r="C10" s="9">
        <v>218682</v>
      </c>
      <c r="D10" s="9">
        <v>218682</v>
      </c>
      <c r="E10" s="9">
        <v>167803.65</v>
      </c>
      <c r="F10" s="9">
        <f t="shared" si="0"/>
        <v>50878.350000000006</v>
      </c>
      <c r="G10" s="9">
        <f t="shared" si="1"/>
        <v>50878.350000000006</v>
      </c>
      <c r="H10" s="9">
        <f t="shared" si="2"/>
        <v>50878.350000000006</v>
      </c>
    </row>
    <row r="11" spans="1:8" x14ac:dyDescent="0.35">
      <c r="A11" s="3" t="s">
        <v>15</v>
      </c>
      <c r="B11" s="4">
        <v>15000</v>
      </c>
      <c r="C11" s="9">
        <v>15000</v>
      </c>
      <c r="D11" s="9">
        <v>15000</v>
      </c>
      <c r="E11" s="9">
        <v>8642.7999999999993</v>
      </c>
      <c r="F11" s="9">
        <f t="shared" si="0"/>
        <v>6357.2000000000007</v>
      </c>
      <c r="G11" s="9">
        <f t="shared" si="1"/>
        <v>6357.2000000000007</v>
      </c>
      <c r="H11" s="9">
        <f t="shared" si="2"/>
        <v>6357.2000000000007</v>
      </c>
    </row>
    <row r="12" spans="1:8" x14ac:dyDescent="0.35">
      <c r="A12" s="3" t="s">
        <v>32</v>
      </c>
      <c r="B12" s="4"/>
      <c r="D12" s="9">
        <v>27500</v>
      </c>
      <c r="E12" s="9">
        <v>0</v>
      </c>
      <c r="F12" s="9">
        <f t="shared" si="0"/>
        <v>0</v>
      </c>
      <c r="G12" s="9">
        <f t="shared" si="1"/>
        <v>0</v>
      </c>
      <c r="H12" s="9">
        <f t="shared" si="2"/>
        <v>27500</v>
      </c>
    </row>
    <row r="13" spans="1:8" x14ac:dyDescent="0.35">
      <c r="A13" s="6" t="s">
        <v>16</v>
      </c>
      <c r="B13" s="2">
        <v>2632430</v>
      </c>
      <c r="C13" s="9">
        <v>2318963</v>
      </c>
      <c r="D13" s="9">
        <v>2312963</v>
      </c>
      <c r="E13" s="9">
        <f>SUM(E3:E12)</f>
        <v>2074823.3699999999</v>
      </c>
      <c r="F13" s="9">
        <f t="shared" si="0"/>
        <v>557606.63000000012</v>
      </c>
      <c r="G13" s="9">
        <f t="shared" si="1"/>
        <v>244139.63000000012</v>
      </c>
      <c r="H13" s="9">
        <f t="shared" si="2"/>
        <v>238139.63000000012</v>
      </c>
    </row>
    <row r="14" spans="1:8" x14ac:dyDescent="0.35">
      <c r="A14" s="7"/>
      <c r="B14" s="8"/>
    </row>
    <row r="15" spans="1:8" ht="24" x14ac:dyDescent="0.35">
      <c r="A15" s="3" t="s">
        <v>17</v>
      </c>
      <c r="B15" s="4">
        <v>811656</v>
      </c>
      <c r="C15" s="9">
        <v>605993</v>
      </c>
      <c r="D15" s="9">
        <v>605993</v>
      </c>
      <c r="E15" s="5">
        <v>554557.06000000006</v>
      </c>
      <c r="F15" s="9">
        <f t="shared" si="0"/>
        <v>257098.93999999994</v>
      </c>
      <c r="G15" s="9">
        <f t="shared" si="1"/>
        <v>51435.939999999944</v>
      </c>
      <c r="H15" s="9">
        <f t="shared" si="2"/>
        <v>51435.939999999944</v>
      </c>
    </row>
    <row r="16" spans="1:8" x14ac:dyDescent="0.35">
      <c r="A16" s="3" t="s">
        <v>18</v>
      </c>
      <c r="B16" s="4">
        <v>158962</v>
      </c>
      <c r="C16" s="9">
        <v>288279</v>
      </c>
      <c r="D16" s="9">
        <v>288279</v>
      </c>
      <c r="E16" s="5">
        <v>551006.68999999994</v>
      </c>
      <c r="F16" s="9">
        <f t="shared" si="0"/>
        <v>-392044.68999999994</v>
      </c>
      <c r="G16" s="9">
        <f t="shared" si="1"/>
        <v>-262727.68999999994</v>
      </c>
      <c r="H16" s="9">
        <f t="shared" si="2"/>
        <v>-262727.68999999994</v>
      </c>
    </row>
    <row r="17" spans="1:8" ht="24" x14ac:dyDescent="0.35">
      <c r="A17" s="3" t="s">
        <v>19</v>
      </c>
      <c r="B17" s="4">
        <v>48530</v>
      </c>
      <c r="C17" s="9">
        <v>48530</v>
      </c>
      <c r="D17" s="9">
        <v>48530</v>
      </c>
      <c r="E17" s="5">
        <v>48530.1</v>
      </c>
      <c r="F17" s="9">
        <f t="shared" si="0"/>
        <v>-9.9999999998544808E-2</v>
      </c>
      <c r="G17" s="9">
        <f t="shared" si="1"/>
        <v>-9.9999999998544808E-2</v>
      </c>
      <c r="H17" s="9">
        <f t="shared" si="2"/>
        <v>-9.9999999998544808E-2</v>
      </c>
    </row>
    <row r="18" spans="1:8" x14ac:dyDescent="0.35">
      <c r="A18" s="6" t="s">
        <v>20</v>
      </c>
      <c r="B18" s="2">
        <v>1019148</v>
      </c>
      <c r="C18" s="9">
        <v>942802</v>
      </c>
      <c r="D18" s="9">
        <v>942802</v>
      </c>
      <c r="E18" s="9">
        <f>SUM(E15:E17)</f>
        <v>1154093.8500000001</v>
      </c>
      <c r="F18" s="9">
        <f t="shared" si="0"/>
        <v>-134945.85000000009</v>
      </c>
      <c r="G18" s="9">
        <f t="shared" si="1"/>
        <v>-211291.85000000009</v>
      </c>
      <c r="H18" s="9">
        <f t="shared" si="2"/>
        <v>-211291.85000000009</v>
      </c>
    </row>
    <row r="19" spans="1:8" x14ac:dyDescent="0.35">
      <c r="A19" s="7"/>
      <c r="B19" s="8"/>
    </row>
    <row r="20" spans="1:8" x14ac:dyDescent="0.35">
      <c r="A20" s="6" t="s">
        <v>21</v>
      </c>
      <c r="B20" s="2">
        <v>3651578</v>
      </c>
      <c r="C20" s="9">
        <v>3261765</v>
      </c>
      <c r="D20" s="9">
        <v>3261765</v>
      </c>
      <c r="E20" s="9">
        <f>E18+E13</f>
        <v>3228917.2199999997</v>
      </c>
      <c r="F20" s="9">
        <f t="shared" si="0"/>
        <v>422660.78000000026</v>
      </c>
      <c r="G20" s="9">
        <f t="shared" si="1"/>
        <v>32847.780000000261</v>
      </c>
      <c r="H20" s="9">
        <f t="shared" si="2"/>
        <v>32847.780000000261</v>
      </c>
    </row>
    <row r="21" spans="1:8" x14ac:dyDescent="0.35">
      <c r="A21" s="7"/>
      <c r="B21" s="8"/>
    </row>
    <row r="22" spans="1:8" ht="24" x14ac:dyDescent="0.35">
      <c r="A22" s="3" t="s">
        <v>22</v>
      </c>
      <c r="B22" s="4">
        <v>25000</v>
      </c>
      <c r="C22" s="9">
        <v>25000</v>
      </c>
      <c r="D22" s="9">
        <v>25000</v>
      </c>
      <c r="E22" s="9">
        <v>3376</v>
      </c>
      <c r="F22" s="9">
        <f>(B22-E22)*-1</f>
        <v>-21624</v>
      </c>
      <c r="G22" s="9">
        <f>(C22-E22)*-1</f>
        <v>-21624</v>
      </c>
      <c r="H22" s="9">
        <f>(D22-E22)*-1</f>
        <v>-21624</v>
      </c>
    </row>
    <row r="23" spans="1:8" ht="24" x14ac:dyDescent="0.35">
      <c r="A23" s="3" t="s">
        <v>23</v>
      </c>
      <c r="B23" s="4">
        <v>900</v>
      </c>
      <c r="C23" s="9">
        <v>900</v>
      </c>
      <c r="D23" s="9">
        <v>900</v>
      </c>
      <c r="E23" s="9">
        <v>925.55</v>
      </c>
      <c r="F23" s="9">
        <f t="shared" ref="F23" si="3">(B23-E23)*-1</f>
        <v>25.549999999999955</v>
      </c>
      <c r="G23" s="9">
        <f t="shared" ref="G23:G27" si="4">(C23-E23)*-1</f>
        <v>25.549999999999955</v>
      </c>
      <c r="H23" s="9">
        <f t="shared" ref="H23:H27" si="5">(D23-E23)*-1</f>
        <v>25.549999999999955</v>
      </c>
    </row>
    <row r="24" spans="1:8" x14ac:dyDescent="0.35">
      <c r="A24" s="6" t="s">
        <v>24</v>
      </c>
      <c r="B24" s="2">
        <v>25900</v>
      </c>
      <c r="C24" s="9">
        <v>25900</v>
      </c>
      <c r="D24" s="9">
        <v>25900</v>
      </c>
      <c r="E24" s="9">
        <f>SUM(E22:E23)</f>
        <v>4301.55</v>
      </c>
      <c r="F24" s="9">
        <f t="shared" ref="F24" si="6">(B24-E24)*-1</f>
        <v>-21598.45</v>
      </c>
      <c r="G24" s="9">
        <f t="shared" si="4"/>
        <v>-21598.45</v>
      </c>
      <c r="H24" s="9">
        <f t="shared" si="5"/>
        <v>-21598.45</v>
      </c>
    </row>
    <row r="25" spans="1:8" x14ac:dyDescent="0.35">
      <c r="A25" s="7"/>
      <c r="B25" s="8"/>
    </row>
    <row r="26" spans="1:8" x14ac:dyDescent="0.35">
      <c r="A26" s="7"/>
      <c r="B26" s="8"/>
    </row>
    <row r="27" spans="1:8" x14ac:dyDescent="0.35">
      <c r="A27" s="6" t="s">
        <v>25</v>
      </c>
      <c r="B27" s="2">
        <v>25900</v>
      </c>
      <c r="C27" s="9">
        <v>25900</v>
      </c>
      <c r="D27" s="9">
        <v>25900</v>
      </c>
      <c r="E27" s="9">
        <f>E24</f>
        <v>4301.55</v>
      </c>
      <c r="F27" s="9">
        <f t="shared" ref="F27" si="7">(B27-E27)*-1</f>
        <v>-21598.45</v>
      </c>
      <c r="G27" s="9">
        <f t="shared" si="4"/>
        <v>-21598.45</v>
      </c>
      <c r="H27" s="9">
        <f t="shared" si="5"/>
        <v>-21598.45</v>
      </c>
    </row>
    <row r="28" spans="1:8" x14ac:dyDescent="0.35">
      <c r="A28" s="7"/>
      <c r="B28" s="8"/>
    </row>
    <row r="29" spans="1:8" ht="24" x14ac:dyDescent="0.35">
      <c r="A29" s="6" t="s">
        <v>26</v>
      </c>
      <c r="B29" s="2">
        <v>3625678</v>
      </c>
      <c r="C29" s="9">
        <v>3235865</v>
      </c>
      <c r="D29" s="9">
        <v>3229865</v>
      </c>
      <c r="E29" s="9">
        <f>E20-E27</f>
        <v>3224615.67</v>
      </c>
      <c r="F29" s="9">
        <f>B29-E29</f>
        <v>401062.33000000007</v>
      </c>
      <c r="G29" s="9">
        <f t="shared" ref="G29" si="8">C29-E29</f>
        <v>11249.330000000075</v>
      </c>
      <c r="H29" s="9">
        <f>D29-E29</f>
        <v>5249.3300000000745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8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2.7265625" style="9" bestFit="1" customWidth="1"/>
    <col min="3" max="4" width="13.453125" style="9" bestFit="1" customWidth="1"/>
    <col min="5" max="5" width="14.54296875" style="9" customWidth="1"/>
    <col min="6" max="6" width="15.54296875" style="9" customWidth="1"/>
    <col min="7" max="7" width="14.1796875" style="9" customWidth="1"/>
    <col min="8" max="8" width="14.26953125" style="9" customWidth="1"/>
  </cols>
  <sheetData>
    <row r="1" spans="1:8" s="18" customFormat="1" x14ac:dyDescent="0.35">
      <c r="A1" s="12"/>
      <c r="B1" s="11">
        <v>2019</v>
      </c>
      <c r="C1" s="11">
        <v>2019</v>
      </c>
      <c r="D1" s="11">
        <v>2019</v>
      </c>
      <c r="E1" s="11">
        <v>2019</v>
      </c>
      <c r="F1" s="12" t="s">
        <v>28</v>
      </c>
      <c r="G1" s="12" t="s">
        <v>29</v>
      </c>
      <c r="H1" s="10" t="s">
        <v>30</v>
      </c>
    </row>
    <row r="2" spans="1:8" s="13" customFormat="1" x14ac:dyDescent="0.35">
      <c r="A2" s="15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5</v>
      </c>
    </row>
    <row r="3" spans="1:8" x14ac:dyDescent="0.35">
      <c r="A3" s="3" t="s">
        <v>7</v>
      </c>
      <c r="B3" s="33">
        <v>888601</v>
      </c>
      <c r="C3" s="9">
        <v>888601</v>
      </c>
      <c r="D3" s="9">
        <v>888601</v>
      </c>
      <c r="E3" s="5">
        <v>882296.26</v>
      </c>
      <c r="F3" s="9">
        <f>B3-E3</f>
        <v>6304.7399999999907</v>
      </c>
      <c r="G3" s="9">
        <f>C3-E3</f>
        <v>6304.7399999999907</v>
      </c>
      <c r="H3" s="9">
        <f t="shared" ref="H3:H16" si="0">C3-E3</f>
        <v>6304.7399999999907</v>
      </c>
    </row>
    <row r="4" spans="1:8" x14ac:dyDescent="0.35">
      <c r="A4" s="3" t="s">
        <v>8</v>
      </c>
      <c r="B4" s="4">
        <v>0</v>
      </c>
      <c r="C4" s="9">
        <v>0</v>
      </c>
      <c r="D4" s="9">
        <v>0</v>
      </c>
      <c r="F4" s="9">
        <f t="shared" ref="F4:F12" si="1">B4-E4</f>
        <v>0</v>
      </c>
      <c r="G4" s="9">
        <f t="shared" ref="G4:G19" si="2">C4-E4</f>
        <v>0</v>
      </c>
      <c r="H4" s="9">
        <f t="shared" si="0"/>
        <v>0</v>
      </c>
    </row>
    <row r="5" spans="1:8" x14ac:dyDescent="0.35">
      <c r="A5" s="3" t="s">
        <v>9</v>
      </c>
      <c r="B5" s="33">
        <v>441000</v>
      </c>
      <c r="C5" s="9">
        <v>441000</v>
      </c>
      <c r="D5" s="9">
        <v>441000</v>
      </c>
      <c r="E5" s="5">
        <v>293464.3</v>
      </c>
      <c r="F5" s="9">
        <f t="shared" si="1"/>
        <v>147535.70000000001</v>
      </c>
      <c r="G5" s="9">
        <f t="shared" si="2"/>
        <v>147535.70000000001</v>
      </c>
      <c r="H5" s="9">
        <f t="shared" si="0"/>
        <v>147535.70000000001</v>
      </c>
    </row>
    <row r="6" spans="1:8" x14ac:dyDescent="0.35">
      <c r="A6" s="3" t="s">
        <v>10</v>
      </c>
      <c r="B6" s="33">
        <v>115950</v>
      </c>
      <c r="C6" s="9">
        <v>106450</v>
      </c>
      <c r="D6" s="9">
        <v>106450</v>
      </c>
      <c r="E6" s="5">
        <v>114132.75</v>
      </c>
      <c r="F6" s="9">
        <f t="shared" si="1"/>
        <v>1817.25</v>
      </c>
      <c r="G6" s="9">
        <f t="shared" si="2"/>
        <v>-7682.75</v>
      </c>
      <c r="H6" s="9">
        <f t="shared" si="0"/>
        <v>-7682.75</v>
      </c>
    </row>
    <row r="7" spans="1:8" ht="24" x14ac:dyDescent="0.35">
      <c r="A7" s="3" t="s">
        <v>11</v>
      </c>
      <c r="B7" s="33">
        <v>360</v>
      </c>
      <c r="C7" s="9">
        <v>360</v>
      </c>
      <c r="D7" s="9">
        <v>360</v>
      </c>
      <c r="E7" s="5">
        <v>281.2</v>
      </c>
      <c r="F7" s="9">
        <f t="shared" si="1"/>
        <v>78.800000000000011</v>
      </c>
      <c r="G7" s="9">
        <f t="shared" si="2"/>
        <v>78.800000000000011</v>
      </c>
      <c r="H7" s="9">
        <f t="shared" si="0"/>
        <v>78.800000000000011</v>
      </c>
    </row>
    <row r="8" spans="1:8" x14ac:dyDescent="0.35">
      <c r="A8" s="3" t="s">
        <v>12</v>
      </c>
      <c r="B8" s="33">
        <v>43265</v>
      </c>
      <c r="C8" s="9">
        <v>45265</v>
      </c>
      <c r="D8" s="9">
        <v>45265</v>
      </c>
      <c r="E8" s="9">
        <v>25479.62</v>
      </c>
      <c r="F8" s="9">
        <f t="shared" si="1"/>
        <v>17785.38</v>
      </c>
      <c r="G8" s="9">
        <f t="shared" si="2"/>
        <v>19785.38</v>
      </c>
      <c r="H8" s="9">
        <f t="shared" si="0"/>
        <v>19785.38</v>
      </c>
    </row>
    <row r="9" spans="1:8" x14ac:dyDescent="0.35">
      <c r="A9" s="3" t="s">
        <v>13</v>
      </c>
      <c r="B9" s="33">
        <v>118000</v>
      </c>
      <c r="C9" s="9">
        <v>118000</v>
      </c>
      <c r="D9" s="9">
        <v>118000</v>
      </c>
      <c r="E9" s="9">
        <v>79935.39</v>
      </c>
      <c r="F9" s="9">
        <f t="shared" si="1"/>
        <v>38064.61</v>
      </c>
      <c r="G9" s="9">
        <f>C9-E9</f>
        <v>38064.61</v>
      </c>
      <c r="H9" s="9">
        <f t="shared" si="0"/>
        <v>38064.61</v>
      </c>
    </row>
    <row r="10" spans="1:8" x14ac:dyDescent="0.35">
      <c r="A10" s="3" t="s">
        <v>14</v>
      </c>
      <c r="B10" s="33">
        <v>95902</v>
      </c>
      <c r="C10" s="9">
        <v>95902</v>
      </c>
      <c r="D10" s="9">
        <v>95902</v>
      </c>
      <c r="E10" s="9">
        <v>119161.43</v>
      </c>
      <c r="F10" s="9">
        <f t="shared" si="1"/>
        <v>-23259.429999999993</v>
      </c>
      <c r="G10" s="9">
        <f t="shared" si="2"/>
        <v>-23259.429999999993</v>
      </c>
      <c r="H10" s="9">
        <f t="shared" si="0"/>
        <v>-23259.429999999993</v>
      </c>
    </row>
    <row r="11" spans="1:8" x14ac:dyDescent="0.35">
      <c r="A11" s="3" t="s">
        <v>15</v>
      </c>
      <c r="B11" s="33">
        <v>15000</v>
      </c>
      <c r="C11" s="9">
        <v>15000</v>
      </c>
      <c r="D11" s="9">
        <v>15000</v>
      </c>
      <c r="E11" s="5">
        <v>9224.94</v>
      </c>
      <c r="F11" s="9">
        <f t="shared" si="1"/>
        <v>5775.0599999999995</v>
      </c>
      <c r="G11" s="9">
        <f t="shared" si="2"/>
        <v>5775.0599999999995</v>
      </c>
      <c r="H11" s="9">
        <f t="shared" si="0"/>
        <v>5775.0599999999995</v>
      </c>
    </row>
    <row r="12" spans="1:8" x14ac:dyDescent="0.35">
      <c r="A12" s="6" t="s">
        <v>16</v>
      </c>
      <c r="B12" s="33">
        <v>1718078</v>
      </c>
      <c r="C12" s="9">
        <v>1710578</v>
      </c>
      <c r="D12" s="9">
        <v>1710578</v>
      </c>
      <c r="E12" s="9">
        <f>SUM(E3:E11)</f>
        <v>1523975.89</v>
      </c>
      <c r="F12" s="9">
        <f t="shared" si="1"/>
        <v>194102.1100000001</v>
      </c>
      <c r="G12" s="9">
        <f t="shared" si="2"/>
        <v>186602.1100000001</v>
      </c>
      <c r="H12" s="9">
        <f t="shared" si="0"/>
        <v>186602.1100000001</v>
      </c>
    </row>
    <row r="13" spans="1:8" x14ac:dyDescent="0.35">
      <c r="A13" s="7"/>
      <c r="B13" s="8"/>
    </row>
    <row r="14" spans="1:8" ht="24" x14ac:dyDescent="0.35">
      <c r="A14" s="3" t="s">
        <v>17</v>
      </c>
      <c r="B14" s="33">
        <v>510566.78399999999</v>
      </c>
      <c r="C14" s="9">
        <v>489875</v>
      </c>
      <c r="D14" s="9">
        <v>489875</v>
      </c>
      <c r="E14" s="5">
        <v>475510.86</v>
      </c>
      <c r="F14" s="9">
        <f t="shared" ref="F14:F19" si="3">B14-E14</f>
        <v>35055.923999999999</v>
      </c>
      <c r="G14" s="9">
        <f t="shared" si="2"/>
        <v>14364.140000000014</v>
      </c>
      <c r="H14" s="9">
        <f t="shared" si="0"/>
        <v>14364.140000000014</v>
      </c>
    </row>
    <row r="15" spans="1:8" x14ac:dyDescent="0.35">
      <c r="A15" s="3" t="s">
        <v>18</v>
      </c>
      <c r="B15" s="33">
        <v>149184</v>
      </c>
      <c r="C15" s="9">
        <v>158962</v>
      </c>
      <c r="D15" s="9">
        <v>158962</v>
      </c>
      <c r="E15" s="5">
        <v>110785.03</v>
      </c>
      <c r="F15" s="9">
        <f t="shared" si="3"/>
        <v>38398.97</v>
      </c>
      <c r="G15" s="9">
        <f t="shared" si="2"/>
        <v>48176.97</v>
      </c>
      <c r="H15" s="9">
        <f t="shared" si="0"/>
        <v>48176.97</v>
      </c>
    </row>
    <row r="16" spans="1:8" ht="24" x14ac:dyDescent="0.35">
      <c r="A16" s="3" t="s">
        <v>19</v>
      </c>
      <c r="B16" s="33">
        <v>52529.18</v>
      </c>
      <c r="C16" s="9">
        <v>52529</v>
      </c>
      <c r="D16" s="9">
        <v>52529</v>
      </c>
      <c r="E16" s="5">
        <v>52529.16</v>
      </c>
      <c r="F16" s="9">
        <f t="shared" si="3"/>
        <v>1.9999999996798579E-2</v>
      </c>
      <c r="G16" s="9">
        <f t="shared" si="2"/>
        <v>-0.16000000000349246</v>
      </c>
      <c r="H16" s="9">
        <f t="shared" si="0"/>
        <v>-0.16000000000349246</v>
      </c>
    </row>
    <row r="17" spans="1:8" x14ac:dyDescent="0.35">
      <c r="A17" s="6" t="s">
        <v>20</v>
      </c>
      <c r="B17" s="33">
        <v>712279.96400000004</v>
      </c>
      <c r="C17" s="9">
        <v>701366</v>
      </c>
      <c r="D17" s="9">
        <v>701366</v>
      </c>
      <c r="E17" s="9">
        <f>SUM(E14:E16)</f>
        <v>638825.05000000005</v>
      </c>
      <c r="F17" s="9">
        <f t="shared" si="3"/>
        <v>73454.91399999999</v>
      </c>
      <c r="G17" s="9">
        <f t="shared" si="2"/>
        <v>62540.949999999953</v>
      </c>
      <c r="H17" s="9">
        <f>C17-E17</f>
        <v>62540.949999999953</v>
      </c>
    </row>
    <row r="18" spans="1:8" x14ac:dyDescent="0.35">
      <c r="A18" s="7"/>
      <c r="B18" s="8"/>
    </row>
    <row r="19" spans="1:8" x14ac:dyDescent="0.35">
      <c r="A19" s="6" t="s">
        <v>21</v>
      </c>
      <c r="B19" s="33">
        <v>2430357.9640000002</v>
      </c>
      <c r="C19" s="9">
        <v>2411944</v>
      </c>
      <c r="D19" s="9">
        <v>2411944</v>
      </c>
      <c r="E19" s="9">
        <f>E17+E12</f>
        <v>2162800.94</v>
      </c>
      <c r="F19" s="9">
        <f t="shared" si="3"/>
        <v>267557.02400000021</v>
      </c>
      <c r="G19" s="9">
        <f t="shared" si="2"/>
        <v>249143.06000000006</v>
      </c>
      <c r="H19" s="9">
        <f t="shared" ref="H19" si="4">C19-E19</f>
        <v>249143.06000000006</v>
      </c>
    </row>
    <row r="20" spans="1:8" x14ac:dyDescent="0.35">
      <c r="A20" s="7"/>
      <c r="B20" s="8"/>
    </row>
    <row r="21" spans="1:8" ht="24" x14ac:dyDescent="0.35">
      <c r="A21" s="3" t="s">
        <v>22</v>
      </c>
      <c r="B21" s="9">
        <v>8000</v>
      </c>
      <c r="C21" s="9">
        <v>8000</v>
      </c>
      <c r="D21" s="9">
        <v>8000</v>
      </c>
      <c r="E21" s="34">
        <v>3088.71</v>
      </c>
      <c r="F21" s="9">
        <f>(B21-E21)*-1</f>
        <v>-4911.29</v>
      </c>
      <c r="G21" s="9">
        <f>(C21-E21)*-1</f>
        <v>-4911.29</v>
      </c>
      <c r="H21" s="9">
        <f>(D21-E21)*-1</f>
        <v>-4911.29</v>
      </c>
    </row>
    <row r="22" spans="1:8" ht="24" x14ac:dyDescent="0.35">
      <c r="A22" s="3" t="s">
        <v>23</v>
      </c>
      <c r="B22" s="9">
        <v>0</v>
      </c>
      <c r="C22" s="9">
        <v>0</v>
      </c>
      <c r="D22" s="9">
        <v>0</v>
      </c>
      <c r="E22" s="34">
        <v>1169.44</v>
      </c>
      <c r="F22" s="9">
        <f t="shared" ref="F22:F23" si="5">(B22-E22)*-1</f>
        <v>1169.44</v>
      </c>
      <c r="G22" s="9">
        <f t="shared" ref="G22:G26" si="6">(C22-E22)*-1</f>
        <v>1169.44</v>
      </c>
      <c r="H22" s="9">
        <f t="shared" ref="H22:H26" si="7">(D22-E22)*-1</f>
        <v>1169.44</v>
      </c>
    </row>
    <row r="23" spans="1:8" x14ac:dyDescent="0.35">
      <c r="A23" s="6" t="s">
        <v>24</v>
      </c>
      <c r="B23" s="9">
        <v>8000</v>
      </c>
      <c r="C23" s="9">
        <v>8000</v>
      </c>
      <c r="D23" s="9">
        <v>8000</v>
      </c>
      <c r="E23" s="9">
        <f>SUM(E21:E22)</f>
        <v>4258.1499999999996</v>
      </c>
      <c r="F23" s="9">
        <f t="shared" si="5"/>
        <v>-3741.8500000000004</v>
      </c>
      <c r="G23" s="9">
        <f t="shared" si="6"/>
        <v>-3741.8500000000004</v>
      </c>
      <c r="H23" s="9">
        <f t="shared" si="7"/>
        <v>-3741.8500000000004</v>
      </c>
    </row>
    <row r="24" spans="1:8" x14ac:dyDescent="0.35">
      <c r="A24" s="7"/>
    </row>
    <row r="25" spans="1:8" x14ac:dyDescent="0.35">
      <c r="A25" s="7"/>
    </row>
    <row r="26" spans="1:8" x14ac:dyDescent="0.35">
      <c r="A26" s="6" t="s">
        <v>25</v>
      </c>
      <c r="B26" s="9">
        <v>8000</v>
      </c>
      <c r="C26" s="9">
        <v>8000</v>
      </c>
      <c r="D26" s="9">
        <v>8000</v>
      </c>
      <c r="E26" s="9">
        <f>E23</f>
        <v>4258.1499999999996</v>
      </c>
      <c r="F26" s="9">
        <f t="shared" ref="F26" si="8">(B26-E26)*-1</f>
        <v>-3741.8500000000004</v>
      </c>
      <c r="G26" s="9">
        <f t="shared" si="6"/>
        <v>-3741.8500000000004</v>
      </c>
      <c r="H26" s="9">
        <f t="shared" si="7"/>
        <v>-3741.8500000000004</v>
      </c>
    </row>
    <row r="27" spans="1:8" x14ac:dyDescent="0.35">
      <c r="A27" s="7"/>
      <c r="B27" s="8"/>
    </row>
    <row r="28" spans="1:8" ht="24" x14ac:dyDescent="0.35">
      <c r="A28" s="6" t="s">
        <v>26</v>
      </c>
      <c r="B28" s="33">
        <v>2422357.9640000002</v>
      </c>
      <c r="C28" s="9">
        <v>2403944</v>
      </c>
      <c r="D28" s="9">
        <v>2403944</v>
      </c>
      <c r="E28" s="9">
        <f>E19-E26</f>
        <v>2158542.79</v>
      </c>
      <c r="F28" s="9">
        <f>B28-E28</f>
        <v>263815.17400000012</v>
      </c>
      <c r="G28" s="9">
        <f t="shared" ref="G28" si="9">C28-E28</f>
        <v>245401.20999999996</v>
      </c>
      <c r="H28" s="9">
        <f t="shared" ref="H28" si="10">D28-E28</f>
        <v>245401.20999999996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8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2.7265625" style="22" bestFit="1" customWidth="1"/>
    <col min="3" max="4" width="13.54296875" style="22" bestFit="1" customWidth="1"/>
    <col min="5" max="5" width="13.81640625" style="22" customWidth="1"/>
    <col min="6" max="6" width="14.54296875" style="22" bestFit="1" customWidth="1"/>
    <col min="7" max="7" width="15.453125" style="22" customWidth="1"/>
    <col min="8" max="8" width="14" style="22" customWidth="1"/>
  </cols>
  <sheetData>
    <row r="1" spans="1:8" s="18" customFormat="1" x14ac:dyDescent="0.35">
      <c r="A1" s="12"/>
      <c r="B1" s="11">
        <v>2018</v>
      </c>
      <c r="C1" s="11">
        <v>2018</v>
      </c>
      <c r="D1" s="11">
        <v>2018</v>
      </c>
      <c r="E1" s="11">
        <v>2018</v>
      </c>
      <c r="F1" s="12" t="s">
        <v>28</v>
      </c>
      <c r="G1" s="12" t="s">
        <v>29</v>
      </c>
      <c r="H1" s="10" t="s">
        <v>30</v>
      </c>
    </row>
    <row r="2" spans="1:8" s="13" customFormat="1" x14ac:dyDescent="0.35">
      <c r="A2" s="15" t="s">
        <v>6</v>
      </c>
      <c r="B2" s="20" t="s">
        <v>28</v>
      </c>
      <c r="C2" s="21" t="s">
        <v>29</v>
      </c>
      <c r="D2" s="21" t="s">
        <v>30</v>
      </c>
      <c r="E2" s="21" t="s">
        <v>31</v>
      </c>
      <c r="F2" s="21" t="s">
        <v>5</v>
      </c>
      <c r="G2" s="21" t="s">
        <v>5</v>
      </c>
      <c r="H2" s="21" t="s">
        <v>5</v>
      </c>
    </row>
    <row r="3" spans="1:8" x14ac:dyDescent="0.35">
      <c r="A3" s="3" t="s">
        <v>7</v>
      </c>
      <c r="B3" s="33">
        <v>850413</v>
      </c>
      <c r="C3" s="9">
        <v>790832</v>
      </c>
      <c r="D3" s="9">
        <v>790832</v>
      </c>
      <c r="E3" s="9">
        <v>856272.2</v>
      </c>
      <c r="F3" s="9">
        <f>B3-E3</f>
        <v>-5859.1999999999534</v>
      </c>
      <c r="G3" s="9">
        <f>C3-E3</f>
        <v>-65440.199999999953</v>
      </c>
      <c r="H3" s="9">
        <f>D3-E3</f>
        <v>-65440.199999999953</v>
      </c>
    </row>
    <row r="4" spans="1:8" x14ac:dyDescent="0.35">
      <c r="A4" s="3" t="s">
        <v>8</v>
      </c>
      <c r="B4" s="33">
        <v>0</v>
      </c>
      <c r="C4" s="9">
        <v>0</v>
      </c>
      <c r="D4" s="9">
        <v>0</v>
      </c>
      <c r="E4" s="9">
        <v>0</v>
      </c>
      <c r="F4" s="9">
        <f t="shared" ref="F4:F12" si="0">B4-E4</f>
        <v>0</v>
      </c>
      <c r="G4" s="9">
        <f t="shared" ref="G4:G19" si="1">C4-E4</f>
        <v>0</v>
      </c>
      <c r="H4" s="9">
        <f t="shared" ref="H4:H19" si="2">D4-E4</f>
        <v>0</v>
      </c>
    </row>
    <row r="5" spans="1:8" x14ac:dyDescent="0.35">
      <c r="A5" s="3" t="s">
        <v>9</v>
      </c>
      <c r="B5" s="33">
        <v>667000</v>
      </c>
      <c r="C5" s="9">
        <v>567000</v>
      </c>
      <c r="D5" s="9">
        <v>517000</v>
      </c>
      <c r="E5" s="9">
        <v>601948.76</v>
      </c>
      <c r="F5" s="9">
        <f t="shared" si="0"/>
        <v>65051.239999999991</v>
      </c>
      <c r="G5" s="9">
        <f t="shared" si="1"/>
        <v>-34948.760000000009</v>
      </c>
      <c r="H5" s="9">
        <f t="shared" si="2"/>
        <v>-84948.760000000009</v>
      </c>
    </row>
    <row r="6" spans="1:8" x14ac:dyDescent="0.35">
      <c r="A6" s="3" t="s">
        <v>10</v>
      </c>
      <c r="B6" s="33">
        <v>140000</v>
      </c>
      <c r="C6" s="9">
        <v>120000</v>
      </c>
      <c r="D6" s="9">
        <v>120000</v>
      </c>
      <c r="E6" s="9">
        <v>167813.54</v>
      </c>
      <c r="F6" s="9">
        <f t="shared" si="0"/>
        <v>-27813.540000000008</v>
      </c>
      <c r="G6" s="9">
        <f t="shared" si="1"/>
        <v>-47813.540000000008</v>
      </c>
      <c r="H6" s="9">
        <f t="shared" si="2"/>
        <v>-47813.540000000008</v>
      </c>
    </row>
    <row r="7" spans="1:8" ht="24" x14ac:dyDescent="0.35">
      <c r="A7" s="3" t="s">
        <v>11</v>
      </c>
      <c r="B7" s="33">
        <v>360</v>
      </c>
      <c r="C7" s="9">
        <v>360</v>
      </c>
      <c r="D7" s="9">
        <v>360</v>
      </c>
      <c r="E7" s="9">
        <v>0</v>
      </c>
      <c r="F7" s="9">
        <f t="shared" si="0"/>
        <v>360</v>
      </c>
      <c r="G7" s="9">
        <f t="shared" si="1"/>
        <v>360</v>
      </c>
      <c r="H7" s="9">
        <f t="shared" si="2"/>
        <v>360</v>
      </c>
    </row>
    <row r="8" spans="1:8" x14ac:dyDescent="0.35">
      <c r="A8" s="3" t="s">
        <v>12</v>
      </c>
      <c r="B8" s="33">
        <v>49152</v>
      </c>
      <c r="C8" s="9">
        <v>49152</v>
      </c>
      <c r="D8" s="9">
        <v>49152</v>
      </c>
      <c r="E8" s="9">
        <v>32986.36</v>
      </c>
      <c r="F8" s="9">
        <f t="shared" si="0"/>
        <v>16165.64</v>
      </c>
      <c r="G8" s="9">
        <f t="shared" si="1"/>
        <v>16165.64</v>
      </c>
      <c r="H8" s="9">
        <f t="shared" si="2"/>
        <v>16165.64</v>
      </c>
    </row>
    <row r="9" spans="1:8" x14ac:dyDescent="0.35">
      <c r="A9" s="3" t="s">
        <v>13</v>
      </c>
      <c r="B9" s="33">
        <v>113700</v>
      </c>
      <c r="C9" s="9">
        <v>113700</v>
      </c>
      <c r="D9" s="9">
        <v>113700</v>
      </c>
      <c r="E9" s="9">
        <v>97532.59</v>
      </c>
      <c r="F9" s="9">
        <f t="shared" si="0"/>
        <v>16167.410000000003</v>
      </c>
      <c r="G9" s="9">
        <f t="shared" si="1"/>
        <v>16167.410000000003</v>
      </c>
      <c r="H9" s="9">
        <f t="shared" si="2"/>
        <v>16167.410000000003</v>
      </c>
    </row>
    <row r="10" spans="1:8" x14ac:dyDescent="0.35">
      <c r="A10" s="3" t="s">
        <v>14</v>
      </c>
      <c r="B10" s="33">
        <v>135902</v>
      </c>
      <c r="C10" s="9">
        <v>115902</v>
      </c>
      <c r="D10" s="9">
        <v>115902</v>
      </c>
      <c r="E10" s="9">
        <v>128595.39</v>
      </c>
      <c r="F10" s="9">
        <f t="shared" si="0"/>
        <v>7306.6100000000006</v>
      </c>
      <c r="G10" s="9">
        <f t="shared" si="1"/>
        <v>-12693.39</v>
      </c>
      <c r="H10" s="9">
        <f t="shared" si="2"/>
        <v>-12693.39</v>
      </c>
    </row>
    <row r="11" spans="1:8" x14ac:dyDescent="0.35">
      <c r="A11" s="3" t="s">
        <v>15</v>
      </c>
      <c r="B11" s="33">
        <v>12000</v>
      </c>
      <c r="C11" s="9">
        <v>12000</v>
      </c>
      <c r="D11" s="9">
        <v>12000</v>
      </c>
      <c r="E11" s="9">
        <v>12914.56</v>
      </c>
      <c r="F11" s="9">
        <f t="shared" si="0"/>
        <v>-914.55999999999949</v>
      </c>
      <c r="G11" s="9">
        <f t="shared" si="1"/>
        <v>-914.55999999999949</v>
      </c>
      <c r="H11" s="9">
        <f t="shared" si="2"/>
        <v>-914.55999999999949</v>
      </c>
    </row>
    <row r="12" spans="1:8" x14ac:dyDescent="0.35">
      <c r="A12" s="6" t="s">
        <v>16</v>
      </c>
      <c r="B12" s="33">
        <v>1968527</v>
      </c>
      <c r="C12" s="9">
        <v>1768946</v>
      </c>
      <c r="D12" s="9">
        <v>1718946</v>
      </c>
      <c r="E12" s="9">
        <f>SUM(E3:E11)</f>
        <v>1898063.4000000001</v>
      </c>
      <c r="F12" s="9">
        <f t="shared" si="0"/>
        <v>70463.59999999986</v>
      </c>
      <c r="G12" s="9">
        <f t="shared" si="1"/>
        <v>-129117.40000000014</v>
      </c>
      <c r="H12" s="9">
        <f t="shared" si="2"/>
        <v>-179117.40000000014</v>
      </c>
    </row>
    <row r="13" spans="1:8" x14ac:dyDescent="0.35">
      <c r="A13" s="7"/>
      <c r="B13" s="8"/>
      <c r="C13" s="9"/>
      <c r="D13" s="9"/>
      <c r="E13" s="9"/>
      <c r="F13" s="9"/>
      <c r="G13" s="9"/>
      <c r="H13" s="9"/>
    </row>
    <row r="14" spans="1:8" ht="24" x14ac:dyDescent="0.35">
      <c r="A14" s="3" t="s">
        <v>17</v>
      </c>
      <c r="B14" s="33">
        <v>375032</v>
      </c>
      <c r="C14" s="9">
        <v>544759</v>
      </c>
      <c r="D14" s="9">
        <v>544759</v>
      </c>
      <c r="E14" s="9">
        <v>531610.77</v>
      </c>
      <c r="F14" s="9">
        <f t="shared" ref="F14:F19" si="3">B14-E14</f>
        <v>-156578.77000000002</v>
      </c>
      <c r="G14" s="9">
        <f t="shared" si="1"/>
        <v>13148.229999999981</v>
      </c>
      <c r="H14" s="9">
        <f t="shared" si="2"/>
        <v>13148.229999999981</v>
      </c>
    </row>
    <row r="15" spans="1:8" x14ac:dyDescent="0.35">
      <c r="A15" s="3" t="s">
        <v>18</v>
      </c>
      <c r="B15" s="33">
        <v>154734</v>
      </c>
      <c r="C15" s="9">
        <v>149184</v>
      </c>
      <c r="D15" s="9">
        <v>148707</v>
      </c>
      <c r="E15" s="9">
        <v>353477.74</v>
      </c>
      <c r="F15" s="9">
        <f t="shared" si="3"/>
        <v>-198743.74</v>
      </c>
      <c r="G15" s="9">
        <f t="shared" si="1"/>
        <v>-204293.74</v>
      </c>
      <c r="H15" s="9">
        <f t="shared" si="2"/>
        <v>-204770.74</v>
      </c>
    </row>
    <row r="16" spans="1:8" ht="24" x14ac:dyDescent="0.35">
      <c r="A16" s="3" t="s">
        <v>19</v>
      </c>
      <c r="B16" s="33">
        <v>54689</v>
      </c>
      <c r="C16" s="9">
        <v>54689</v>
      </c>
      <c r="D16" s="9">
        <v>54689</v>
      </c>
      <c r="E16" s="9">
        <v>54689.34</v>
      </c>
      <c r="F16" s="9">
        <f t="shared" si="3"/>
        <v>-0.33999999999650754</v>
      </c>
      <c r="G16" s="9">
        <f t="shared" si="1"/>
        <v>-0.33999999999650754</v>
      </c>
      <c r="H16" s="9">
        <f t="shared" si="2"/>
        <v>-0.33999999999650754</v>
      </c>
    </row>
    <row r="17" spans="1:8" x14ac:dyDescent="0.35">
      <c r="A17" s="6" t="s">
        <v>20</v>
      </c>
      <c r="B17" s="33">
        <v>584455</v>
      </c>
      <c r="C17" s="9">
        <v>748632</v>
      </c>
      <c r="D17" s="9">
        <v>748155</v>
      </c>
      <c r="E17" s="9">
        <f>SUM(E14:E16)</f>
        <v>939777.85</v>
      </c>
      <c r="F17" s="9">
        <f t="shared" si="3"/>
        <v>-355322.85</v>
      </c>
      <c r="G17" s="9">
        <f t="shared" si="1"/>
        <v>-191145.84999999998</v>
      </c>
      <c r="H17" s="9">
        <f t="shared" si="2"/>
        <v>-191622.84999999998</v>
      </c>
    </row>
    <row r="18" spans="1:8" x14ac:dyDescent="0.35">
      <c r="A18" s="7"/>
      <c r="B18" s="8"/>
      <c r="C18" s="9"/>
      <c r="D18" s="9"/>
      <c r="E18" s="9"/>
      <c r="F18" s="9"/>
      <c r="G18" s="9"/>
      <c r="H18" s="9"/>
    </row>
    <row r="19" spans="1:8" x14ac:dyDescent="0.35">
      <c r="A19" s="6" t="s">
        <v>21</v>
      </c>
      <c r="B19" s="33">
        <v>2552982</v>
      </c>
      <c r="C19" s="9">
        <v>2517578</v>
      </c>
      <c r="D19" s="9">
        <v>2467101</v>
      </c>
      <c r="E19" s="9">
        <f>E17+E12</f>
        <v>2837841.25</v>
      </c>
      <c r="F19" s="9">
        <f t="shared" si="3"/>
        <v>-284859.25</v>
      </c>
      <c r="G19" s="9">
        <f t="shared" si="1"/>
        <v>-320263.25</v>
      </c>
      <c r="H19" s="9">
        <f t="shared" si="2"/>
        <v>-370740.25</v>
      </c>
    </row>
    <row r="20" spans="1:8" x14ac:dyDescent="0.35">
      <c r="A20" s="7"/>
      <c r="B20" s="8"/>
      <c r="C20" s="9"/>
      <c r="D20" s="9"/>
      <c r="E20" s="9"/>
      <c r="F20" s="9"/>
      <c r="G20" s="9"/>
      <c r="H20" s="9"/>
    </row>
    <row r="21" spans="1:8" ht="24" x14ac:dyDescent="0.35">
      <c r="A21" s="3" t="s">
        <v>22</v>
      </c>
      <c r="B21" s="9">
        <v>8000</v>
      </c>
      <c r="C21" s="9">
        <v>8000</v>
      </c>
      <c r="D21" s="9">
        <v>8000</v>
      </c>
      <c r="E21" s="34">
        <v>24825</v>
      </c>
      <c r="F21" s="9">
        <f>(B21-E21)*-1</f>
        <v>16825</v>
      </c>
      <c r="G21" s="9">
        <f>(C21-E21)*-1</f>
        <v>16825</v>
      </c>
      <c r="H21" s="9">
        <f>(D21-E21)*-1</f>
        <v>16825</v>
      </c>
    </row>
    <row r="22" spans="1:8" ht="24" x14ac:dyDescent="0.35">
      <c r="A22" s="3" t="s">
        <v>23</v>
      </c>
      <c r="B22" s="9">
        <v>0</v>
      </c>
      <c r="C22" s="9">
        <v>0</v>
      </c>
      <c r="D22" s="9">
        <v>0</v>
      </c>
      <c r="E22" s="34">
        <v>1854.12</v>
      </c>
      <c r="F22" s="9">
        <f t="shared" ref="F22:F23" si="4">(B22-E22)*-1</f>
        <v>1854.12</v>
      </c>
      <c r="G22" s="9">
        <f t="shared" ref="G22:G26" si="5">(C22-E22)*-1</f>
        <v>1854.12</v>
      </c>
      <c r="H22" s="9">
        <f t="shared" ref="H22:H26" si="6">(D22-E22)*-1</f>
        <v>1854.12</v>
      </c>
    </row>
    <row r="23" spans="1:8" x14ac:dyDescent="0.35">
      <c r="A23" s="6" t="s">
        <v>24</v>
      </c>
      <c r="B23" s="9">
        <v>8000</v>
      </c>
      <c r="C23" s="9">
        <v>8000</v>
      </c>
      <c r="D23" s="9">
        <v>8000</v>
      </c>
      <c r="E23" s="9">
        <f>SUM(E21:E22)</f>
        <v>26679.119999999999</v>
      </c>
      <c r="F23" s="9">
        <f t="shared" si="4"/>
        <v>18679.12</v>
      </c>
      <c r="G23" s="9">
        <f t="shared" si="5"/>
        <v>18679.12</v>
      </c>
      <c r="H23" s="9">
        <f t="shared" si="6"/>
        <v>18679.12</v>
      </c>
    </row>
    <row r="24" spans="1:8" x14ac:dyDescent="0.35">
      <c r="A24" s="7"/>
      <c r="B24" s="9"/>
      <c r="C24" s="9"/>
      <c r="D24" s="9"/>
      <c r="E24" s="9"/>
      <c r="F24" s="9"/>
      <c r="G24" s="9"/>
      <c r="H24" s="9"/>
    </row>
    <row r="25" spans="1:8" x14ac:dyDescent="0.35">
      <c r="A25" s="7"/>
      <c r="B25" s="9"/>
      <c r="C25" s="9"/>
      <c r="D25" s="9"/>
      <c r="E25" s="9"/>
      <c r="F25" s="9"/>
      <c r="G25" s="9"/>
      <c r="H25" s="9"/>
    </row>
    <row r="26" spans="1:8" x14ac:dyDescent="0.35">
      <c r="A26" s="6" t="s">
        <v>25</v>
      </c>
      <c r="B26" s="9">
        <v>8000</v>
      </c>
      <c r="C26" s="9">
        <v>8000</v>
      </c>
      <c r="D26" s="9">
        <v>8000</v>
      </c>
      <c r="E26" s="9">
        <f>E23</f>
        <v>26679.119999999999</v>
      </c>
      <c r="F26" s="9">
        <f t="shared" ref="F26" si="7">(B26-E26)*-1</f>
        <v>18679.12</v>
      </c>
      <c r="G26" s="9">
        <f t="shared" si="5"/>
        <v>18679.12</v>
      </c>
      <c r="H26" s="9">
        <f t="shared" si="6"/>
        <v>18679.12</v>
      </c>
    </row>
    <row r="27" spans="1:8" x14ac:dyDescent="0.35">
      <c r="A27" s="7"/>
      <c r="B27" s="8"/>
      <c r="C27" s="9"/>
      <c r="D27" s="9"/>
      <c r="E27" s="9"/>
      <c r="F27" s="9"/>
      <c r="G27" s="9"/>
      <c r="H27" s="9"/>
    </row>
    <row r="28" spans="1:8" ht="24" x14ac:dyDescent="0.35">
      <c r="A28" s="6" t="s">
        <v>26</v>
      </c>
      <c r="B28" s="33">
        <v>2544982</v>
      </c>
      <c r="C28" s="9">
        <v>2509578</v>
      </c>
      <c r="D28" s="9">
        <v>2459101</v>
      </c>
      <c r="E28" s="9">
        <f>E19-E26</f>
        <v>2811162.13</v>
      </c>
      <c r="F28" s="9">
        <f>B28-E28</f>
        <v>-266180.12999999989</v>
      </c>
      <c r="G28" s="9">
        <f t="shared" ref="G28" si="8">C28-E28</f>
        <v>-301584.12999999989</v>
      </c>
      <c r="H28" s="9">
        <f t="shared" ref="H28" si="9">D28-E28</f>
        <v>-352061.12999999989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8"/>
  <sheetViews>
    <sheetView zoomScaleNormal="100"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2.7265625" style="9" bestFit="1" customWidth="1"/>
    <col min="3" max="4" width="13.54296875" style="9" bestFit="1" customWidth="1"/>
    <col min="5" max="5" width="13" style="9" customWidth="1"/>
    <col min="6" max="6" width="14.453125" style="9" bestFit="1" customWidth="1"/>
    <col min="7" max="7" width="14.453125" style="9" customWidth="1"/>
    <col min="8" max="8" width="14.26953125" style="9" customWidth="1"/>
  </cols>
  <sheetData>
    <row r="1" spans="1:8" s="18" customFormat="1" x14ac:dyDescent="0.35">
      <c r="A1" s="12"/>
      <c r="B1" s="11">
        <v>2017</v>
      </c>
      <c r="C1" s="11">
        <v>2017</v>
      </c>
      <c r="D1" s="11">
        <v>2017</v>
      </c>
      <c r="E1" s="11">
        <v>2017</v>
      </c>
      <c r="F1" s="12" t="s">
        <v>28</v>
      </c>
      <c r="G1" s="12" t="s">
        <v>29</v>
      </c>
      <c r="H1" s="10" t="s">
        <v>30</v>
      </c>
    </row>
    <row r="2" spans="1:8" s="13" customFormat="1" x14ac:dyDescent="0.35">
      <c r="A2" s="15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33</v>
      </c>
    </row>
    <row r="3" spans="1:8" x14ac:dyDescent="0.35">
      <c r="A3" s="3" t="s">
        <v>7</v>
      </c>
      <c r="B3" s="33">
        <v>836292</v>
      </c>
      <c r="C3" s="9">
        <v>742665</v>
      </c>
      <c r="D3" s="9">
        <v>742665</v>
      </c>
      <c r="E3" s="5">
        <v>760390.18</v>
      </c>
      <c r="F3" s="9">
        <f>B3-E3</f>
        <v>75901.819999999949</v>
      </c>
      <c r="G3" s="9">
        <f>C3-E3</f>
        <v>-17725.180000000051</v>
      </c>
      <c r="H3" s="9">
        <f>D3-E3</f>
        <v>-17725.180000000051</v>
      </c>
    </row>
    <row r="4" spans="1:8" x14ac:dyDescent="0.35">
      <c r="A4" s="3" t="s">
        <v>8</v>
      </c>
      <c r="B4" s="33">
        <v>16000</v>
      </c>
      <c r="C4" s="9">
        <v>16000</v>
      </c>
      <c r="D4" s="9">
        <v>0</v>
      </c>
      <c r="E4" s="9">
        <v>0</v>
      </c>
      <c r="F4" s="9">
        <f t="shared" ref="F4:F12" si="0">B4-E4</f>
        <v>16000</v>
      </c>
      <c r="G4" s="9">
        <f t="shared" ref="G4:G19" si="1">C4-E4</f>
        <v>16000</v>
      </c>
      <c r="H4" s="9">
        <f t="shared" ref="H4:H19" si="2">D4-E4</f>
        <v>0</v>
      </c>
    </row>
    <row r="5" spans="1:8" x14ac:dyDescent="0.35">
      <c r="A5" s="3" t="s">
        <v>9</v>
      </c>
      <c r="B5" s="33">
        <v>438350</v>
      </c>
      <c r="C5" s="9">
        <v>416350</v>
      </c>
      <c r="D5" s="9">
        <v>416350</v>
      </c>
      <c r="E5" s="5">
        <v>483457.19</v>
      </c>
      <c r="F5" s="9">
        <f t="shared" si="0"/>
        <v>-45107.19</v>
      </c>
      <c r="G5" s="9">
        <f t="shared" si="1"/>
        <v>-67107.19</v>
      </c>
      <c r="H5" s="9">
        <f t="shared" si="2"/>
        <v>-67107.19</v>
      </c>
    </row>
    <row r="6" spans="1:8" x14ac:dyDescent="0.35">
      <c r="A6" s="3" t="s">
        <v>10</v>
      </c>
      <c r="B6" s="33">
        <v>141750</v>
      </c>
      <c r="C6" s="9">
        <v>105132</v>
      </c>
      <c r="D6" s="9">
        <v>105132</v>
      </c>
      <c r="E6" s="5">
        <v>101070.79</v>
      </c>
      <c r="F6" s="9">
        <f t="shared" si="0"/>
        <v>40679.210000000006</v>
      </c>
      <c r="G6" s="9">
        <f t="shared" si="1"/>
        <v>4061.2100000000064</v>
      </c>
      <c r="H6" s="9">
        <f t="shared" si="2"/>
        <v>4061.2100000000064</v>
      </c>
    </row>
    <row r="7" spans="1:8" ht="24" x14ac:dyDescent="0.35">
      <c r="A7" s="3" t="s">
        <v>11</v>
      </c>
      <c r="B7" s="33">
        <v>300</v>
      </c>
      <c r="C7" s="9">
        <v>300</v>
      </c>
      <c r="D7" s="9">
        <v>300</v>
      </c>
      <c r="F7" s="9">
        <f t="shared" si="0"/>
        <v>300</v>
      </c>
      <c r="G7" s="9">
        <f t="shared" si="1"/>
        <v>300</v>
      </c>
      <c r="H7" s="9">
        <f t="shared" si="2"/>
        <v>300</v>
      </c>
    </row>
    <row r="8" spans="1:8" x14ac:dyDescent="0.35">
      <c r="A8" s="3" t="s">
        <v>12</v>
      </c>
      <c r="B8" s="33">
        <v>44844</v>
      </c>
      <c r="C8" s="9">
        <v>44844</v>
      </c>
      <c r="D8" s="9">
        <v>44844</v>
      </c>
      <c r="E8" s="5">
        <v>23837.82</v>
      </c>
      <c r="F8" s="9">
        <f t="shared" si="0"/>
        <v>21006.18</v>
      </c>
      <c r="G8" s="9">
        <f t="shared" si="1"/>
        <v>21006.18</v>
      </c>
      <c r="H8" s="9">
        <f t="shared" si="2"/>
        <v>21006.18</v>
      </c>
    </row>
    <row r="9" spans="1:8" x14ac:dyDescent="0.35">
      <c r="A9" s="3" t="s">
        <v>13</v>
      </c>
      <c r="B9" s="33">
        <v>96100</v>
      </c>
      <c r="C9" s="9">
        <v>113700</v>
      </c>
      <c r="D9" s="9">
        <v>113700</v>
      </c>
      <c r="E9" s="5">
        <v>105493</v>
      </c>
      <c r="F9" s="9">
        <f t="shared" si="0"/>
        <v>-9393</v>
      </c>
      <c r="G9" s="9">
        <f t="shared" si="1"/>
        <v>8207</v>
      </c>
      <c r="H9" s="9">
        <f t="shared" si="2"/>
        <v>8207</v>
      </c>
    </row>
    <row r="10" spans="1:8" x14ac:dyDescent="0.35">
      <c r="A10" s="3" t="s">
        <v>14</v>
      </c>
      <c r="B10" s="33">
        <v>175417</v>
      </c>
      <c r="C10" s="9">
        <v>125417</v>
      </c>
      <c r="D10" s="9">
        <v>125417</v>
      </c>
      <c r="E10" s="5">
        <v>107990.38</v>
      </c>
      <c r="F10" s="9">
        <f t="shared" si="0"/>
        <v>67426.62</v>
      </c>
      <c r="G10" s="9">
        <f t="shared" si="1"/>
        <v>17426.619999999995</v>
      </c>
      <c r="H10" s="9">
        <f t="shared" si="2"/>
        <v>17426.619999999995</v>
      </c>
    </row>
    <row r="11" spans="1:8" x14ac:dyDescent="0.35">
      <c r="A11" s="3" t="s">
        <v>15</v>
      </c>
      <c r="B11" s="33">
        <v>12000</v>
      </c>
      <c r="C11" s="9">
        <v>12000</v>
      </c>
      <c r="D11" s="9">
        <v>12000</v>
      </c>
      <c r="E11" s="5">
        <v>9714.41</v>
      </c>
      <c r="F11" s="9">
        <f t="shared" si="0"/>
        <v>2285.59</v>
      </c>
      <c r="G11" s="9">
        <f t="shared" si="1"/>
        <v>2285.59</v>
      </c>
      <c r="H11" s="9">
        <f t="shared" si="2"/>
        <v>2285.59</v>
      </c>
    </row>
    <row r="12" spans="1:8" x14ac:dyDescent="0.35">
      <c r="A12" s="6" t="s">
        <v>16</v>
      </c>
      <c r="B12" s="33">
        <v>1761053</v>
      </c>
      <c r="C12" s="9">
        <v>1576408</v>
      </c>
      <c r="D12" s="9">
        <v>1560408</v>
      </c>
      <c r="E12" s="9">
        <f>SUM(E3:E11)</f>
        <v>1591953.7700000003</v>
      </c>
      <c r="F12" s="9">
        <f t="shared" si="0"/>
        <v>169099.22999999975</v>
      </c>
      <c r="G12" s="9">
        <f t="shared" si="1"/>
        <v>-15545.770000000251</v>
      </c>
      <c r="H12" s="9">
        <f t="shared" si="2"/>
        <v>-31545.770000000251</v>
      </c>
    </row>
    <row r="13" spans="1:8" x14ac:dyDescent="0.35">
      <c r="A13" s="7"/>
      <c r="B13" s="8"/>
    </row>
    <row r="14" spans="1:8" ht="24" x14ac:dyDescent="0.35">
      <c r="A14" s="3" t="s">
        <v>17</v>
      </c>
      <c r="B14" s="33">
        <v>548622</v>
      </c>
      <c r="C14" s="9">
        <v>531629</v>
      </c>
      <c r="D14" s="9">
        <v>527210</v>
      </c>
      <c r="E14" s="5">
        <v>512267.58</v>
      </c>
      <c r="F14" s="9">
        <f t="shared" ref="F14:F19" si="3">B14-E14</f>
        <v>36354.419999999984</v>
      </c>
      <c r="G14" s="9">
        <f t="shared" si="1"/>
        <v>19361.419999999984</v>
      </c>
      <c r="H14" s="9">
        <f t="shared" si="2"/>
        <v>14942.419999999984</v>
      </c>
    </row>
    <row r="15" spans="1:8" x14ac:dyDescent="0.35">
      <c r="A15" s="3" t="s">
        <v>18</v>
      </c>
      <c r="B15" s="33">
        <v>67476</v>
      </c>
      <c r="C15" s="9">
        <v>154714</v>
      </c>
      <c r="D15" s="9">
        <v>154714</v>
      </c>
      <c r="E15" s="5">
        <v>257116.69</v>
      </c>
      <c r="F15" s="9">
        <f t="shared" si="3"/>
        <v>-189640.69</v>
      </c>
      <c r="G15" s="9">
        <f t="shared" si="1"/>
        <v>-102402.69</v>
      </c>
      <c r="H15" s="9">
        <f t="shared" si="2"/>
        <v>-102402.69</v>
      </c>
    </row>
    <row r="16" spans="1:8" ht="24" x14ac:dyDescent="0.35">
      <c r="A16" s="3" t="s">
        <v>19</v>
      </c>
      <c r="B16" s="33">
        <v>53445</v>
      </c>
      <c r="C16" s="9">
        <v>53445</v>
      </c>
      <c r="D16" s="9">
        <v>53445</v>
      </c>
      <c r="E16" s="5">
        <v>53571.31</v>
      </c>
      <c r="F16" s="9">
        <f t="shared" si="3"/>
        <v>-126.30999999999767</v>
      </c>
      <c r="G16" s="9">
        <f t="shared" si="1"/>
        <v>-126.30999999999767</v>
      </c>
      <c r="H16" s="9">
        <f t="shared" si="2"/>
        <v>-126.30999999999767</v>
      </c>
    </row>
    <row r="17" spans="1:8" x14ac:dyDescent="0.35">
      <c r="A17" s="6" t="s">
        <v>20</v>
      </c>
      <c r="B17" s="33">
        <v>669543</v>
      </c>
      <c r="C17" s="9">
        <v>739788</v>
      </c>
      <c r="D17" s="9">
        <v>735369</v>
      </c>
      <c r="E17" s="9">
        <f>SUM(E14:E16)</f>
        <v>822955.58000000007</v>
      </c>
      <c r="F17" s="9">
        <f t="shared" si="3"/>
        <v>-153412.58000000007</v>
      </c>
      <c r="G17" s="9">
        <f t="shared" si="1"/>
        <v>-83167.580000000075</v>
      </c>
      <c r="H17" s="9">
        <f t="shared" si="2"/>
        <v>-87586.580000000075</v>
      </c>
    </row>
    <row r="18" spans="1:8" x14ac:dyDescent="0.35">
      <c r="A18" s="7"/>
      <c r="F18" s="9">
        <f t="shared" si="3"/>
        <v>0</v>
      </c>
    </row>
    <row r="19" spans="1:8" x14ac:dyDescent="0.35">
      <c r="A19" s="6" t="s">
        <v>21</v>
      </c>
      <c r="B19" s="33">
        <v>2430596</v>
      </c>
      <c r="C19" s="9">
        <v>2316196</v>
      </c>
      <c r="D19" s="9">
        <v>2295777</v>
      </c>
      <c r="E19" s="9">
        <f>E17+E12</f>
        <v>2414909.3500000006</v>
      </c>
      <c r="F19" s="9">
        <f t="shared" si="3"/>
        <v>15686.649999999441</v>
      </c>
      <c r="G19" s="9">
        <f t="shared" si="1"/>
        <v>-98713.350000000559</v>
      </c>
      <c r="H19" s="9">
        <f t="shared" si="2"/>
        <v>-119132.35000000056</v>
      </c>
    </row>
    <row r="20" spans="1:8" x14ac:dyDescent="0.35">
      <c r="A20" s="7"/>
      <c r="B20" s="8"/>
    </row>
    <row r="21" spans="1:8" ht="24" x14ac:dyDescent="0.35">
      <c r="A21" s="3" t="s">
        <v>22</v>
      </c>
      <c r="B21" s="9">
        <v>4000</v>
      </c>
      <c r="C21" s="9">
        <v>4000</v>
      </c>
      <c r="D21" s="9">
        <v>4000</v>
      </c>
      <c r="E21" s="34">
        <v>18819.37</v>
      </c>
      <c r="F21" s="9">
        <f>(B21-E21)*-1</f>
        <v>14819.369999999999</v>
      </c>
      <c r="G21" s="9">
        <f>(C21-E21)*-1</f>
        <v>14819.369999999999</v>
      </c>
      <c r="H21" s="9">
        <f>(D21-E21)*-1</f>
        <v>14819.369999999999</v>
      </c>
    </row>
    <row r="22" spans="1:8" ht="24" x14ac:dyDescent="0.35">
      <c r="A22" s="3" t="s">
        <v>23</v>
      </c>
      <c r="B22" s="9">
        <v>0</v>
      </c>
      <c r="C22" s="9">
        <v>0</v>
      </c>
      <c r="D22" s="9">
        <v>0</v>
      </c>
      <c r="E22" s="34">
        <v>1665.05</v>
      </c>
      <c r="F22" s="9">
        <f t="shared" ref="F22:F23" si="4">(B22-E22)*-1</f>
        <v>1665.05</v>
      </c>
      <c r="G22" s="9">
        <f t="shared" ref="G22:G26" si="5">(C22-E22)*-1</f>
        <v>1665.05</v>
      </c>
      <c r="H22" s="9">
        <f t="shared" ref="H22:H26" si="6">(D22-E22)*-1</f>
        <v>1665.05</v>
      </c>
    </row>
    <row r="23" spans="1:8" x14ac:dyDescent="0.35">
      <c r="A23" s="6" t="s">
        <v>24</v>
      </c>
      <c r="B23" s="9">
        <v>4000</v>
      </c>
      <c r="C23" s="9">
        <v>4000</v>
      </c>
      <c r="D23" s="9">
        <v>4000</v>
      </c>
      <c r="E23" s="9">
        <f>SUM(E21:E22)</f>
        <v>20484.419999999998</v>
      </c>
      <c r="F23" s="9">
        <f t="shared" si="4"/>
        <v>16484.419999999998</v>
      </c>
      <c r="G23" s="9">
        <f t="shared" si="5"/>
        <v>16484.419999999998</v>
      </c>
      <c r="H23" s="9">
        <f t="shared" si="6"/>
        <v>16484.419999999998</v>
      </c>
    </row>
    <row r="24" spans="1:8" x14ac:dyDescent="0.35">
      <c r="A24" s="7"/>
      <c r="B24" s="8"/>
    </row>
    <row r="25" spans="1:8" x14ac:dyDescent="0.35">
      <c r="A25" s="7"/>
      <c r="B25" s="8"/>
    </row>
    <row r="26" spans="1:8" x14ac:dyDescent="0.35">
      <c r="A26" s="6" t="s">
        <v>25</v>
      </c>
      <c r="B26" s="9">
        <v>4000</v>
      </c>
      <c r="C26" s="9">
        <v>4000</v>
      </c>
      <c r="D26" s="9">
        <v>4000</v>
      </c>
      <c r="E26" s="9">
        <f>E23</f>
        <v>20484.419999999998</v>
      </c>
      <c r="F26" s="9">
        <f t="shared" ref="F26" si="7">(B26-E26)*-1</f>
        <v>16484.419999999998</v>
      </c>
      <c r="G26" s="9">
        <f t="shared" si="5"/>
        <v>16484.419999999998</v>
      </c>
      <c r="H26" s="9">
        <f t="shared" si="6"/>
        <v>16484.419999999998</v>
      </c>
    </row>
    <row r="27" spans="1:8" x14ac:dyDescent="0.35">
      <c r="A27" s="7"/>
      <c r="B27" s="8"/>
    </row>
    <row r="28" spans="1:8" ht="24" x14ac:dyDescent="0.35">
      <c r="A28" s="6" t="s">
        <v>26</v>
      </c>
      <c r="B28" s="33">
        <v>2426596</v>
      </c>
      <c r="C28" s="9">
        <v>2312196</v>
      </c>
      <c r="D28" s="9">
        <v>2312196</v>
      </c>
      <c r="E28" s="9">
        <f>E19-E26</f>
        <v>2394424.9300000006</v>
      </c>
      <c r="F28" s="9">
        <f>B28-E28</f>
        <v>32171.069999999367</v>
      </c>
      <c r="G28" s="9">
        <f t="shared" ref="G28" si="8">C28-E28</f>
        <v>-82228.930000000633</v>
      </c>
      <c r="H28" s="9">
        <f t="shared" ref="H28" si="9">D28-E28</f>
        <v>-82228.930000000633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2.7265625" style="9" bestFit="1" customWidth="1"/>
    <col min="3" max="4" width="13.81640625" style="9" bestFit="1" customWidth="1"/>
    <col min="5" max="5" width="13.26953125" style="9" customWidth="1"/>
    <col min="6" max="6" width="14.54296875" style="9" bestFit="1" customWidth="1"/>
    <col min="7" max="7" width="15.7265625" style="9" customWidth="1"/>
    <col min="8" max="8" width="14.81640625" style="9" customWidth="1"/>
  </cols>
  <sheetData>
    <row r="1" spans="1:8" s="18" customFormat="1" x14ac:dyDescent="0.35">
      <c r="A1" s="12"/>
      <c r="B1" s="11">
        <v>2016</v>
      </c>
      <c r="C1" s="11">
        <v>2016</v>
      </c>
      <c r="D1" s="11">
        <v>2016</v>
      </c>
      <c r="E1" s="11">
        <v>2016</v>
      </c>
      <c r="F1" s="12" t="s">
        <v>28</v>
      </c>
      <c r="G1" s="12" t="s">
        <v>29</v>
      </c>
      <c r="H1" s="10" t="s">
        <v>30</v>
      </c>
    </row>
    <row r="2" spans="1:8" s="13" customFormat="1" x14ac:dyDescent="0.35">
      <c r="A2" s="15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33</v>
      </c>
    </row>
    <row r="3" spans="1:8" x14ac:dyDescent="0.35">
      <c r="A3" s="3" t="s">
        <v>7</v>
      </c>
      <c r="B3" s="33">
        <v>791975</v>
      </c>
      <c r="C3" s="9">
        <v>791975</v>
      </c>
      <c r="D3" s="9">
        <v>791975</v>
      </c>
      <c r="E3" s="5">
        <v>914521.66</v>
      </c>
      <c r="F3" s="9">
        <f t="shared" ref="F3:F19" si="0">B3-E3</f>
        <v>-122546.66000000003</v>
      </c>
      <c r="G3" s="9">
        <f>C3-E3</f>
        <v>-122546.66000000003</v>
      </c>
      <c r="H3" s="9">
        <f>D3-E3</f>
        <v>-122546.66000000003</v>
      </c>
    </row>
    <row r="4" spans="1:8" x14ac:dyDescent="0.35">
      <c r="A4" s="3" t="s">
        <v>8</v>
      </c>
      <c r="B4" s="37">
        <v>0</v>
      </c>
      <c r="C4" s="9">
        <v>0</v>
      </c>
      <c r="D4" s="9">
        <v>0</v>
      </c>
      <c r="E4" s="9">
        <v>0</v>
      </c>
      <c r="F4" s="9">
        <f t="shared" si="0"/>
        <v>0</v>
      </c>
      <c r="G4" s="9">
        <f t="shared" ref="G4:G19" si="1">C4-E4</f>
        <v>0</v>
      </c>
      <c r="H4" s="9">
        <f t="shared" ref="H4:H19" si="2">D4-E4</f>
        <v>0</v>
      </c>
    </row>
    <row r="5" spans="1:8" x14ac:dyDescent="0.35">
      <c r="A5" s="3" t="s">
        <v>9</v>
      </c>
      <c r="B5" s="33">
        <v>100000</v>
      </c>
      <c r="C5" s="9">
        <v>86306</v>
      </c>
      <c r="D5" s="9">
        <v>86306</v>
      </c>
      <c r="E5" s="5">
        <v>760310.28</v>
      </c>
      <c r="F5" s="9">
        <f t="shared" si="0"/>
        <v>-660310.28</v>
      </c>
      <c r="G5" s="9">
        <f t="shared" si="1"/>
        <v>-674004.28</v>
      </c>
      <c r="H5" s="9">
        <f t="shared" si="2"/>
        <v>-674004.28</v>
      </c>
    </row>
    <row r="6" spans="1:8" x14ac:dyDescent="0.35">
      <c r="A6" s="3" t="s">
        <v>10</v>
      </c>
      <c r="B6" s="33">
        <v>165000</v>
      </c>
      <c r="C6" s="9">
        <v>141750</v>
      </c>
      <c r="D6" s="9">
        <v>141750</v>
      </c>
      <c r="E6" s="5">
        <v>120673.78</v>
      </c>
      <c r="F6" s="9">
        <f t="shared" si="0"/>
        <v>44326.22</v>
      </c>
      <c r="G6" s="9">
        <f t="shared" si="1"/>
        <v>21076.22</v>
      </c>
      <c r="H6" s="9">
        <f t="shared" si="2"/>
        <v>21076.22</v>
      </c>
    </row>
    <row r="7" spans="1:8" ht="24" x14ac:dyDescent="0.35">
      <c r="A7" s="3" t="s">
        <v>11</v>
      </c>
      <c r="B7" s="33">
        <v>300</v>
      </c>
      <c r="C7" s="9">
        <v>300</v>
      </c>
      <c r="D7" s="9">
        <v>300</v>
      </c>
      <c r="E7" s="5">
        <v>0</v>
      </c>
      <c r="F7" s="9">
        <f t="shared" si="0"/>
        <v>300</v>
      </c>
      <c r="G7" s="9">
        <f t="shared" si="1"/>
        <v>300</v>
      </c>
      <c r="H7" s="9">
        <f t="shared" si="2"/>
        <v>300</v>
      </c>
    </row>
    <row r="8" spans="1:8" x14ac:dyDescent="0.35">
      <c r="A8" s="3" t="s">
        <v>12</v>
      </c>
      <c r="B8" s="33">
        <v>50900</v>
      </c>
      <c r="C8" s="9">
        <v>47699</v>
      </c>
      <c r="D8" s="9">
        <v>47699</v>
      </c>
      <c r="E8" s="5">
        <v>27183.45</v>
      </c>
      <c r="F8" s="9">
        <f t="shared" si="0"/>
        <v>23716.55</v>
      </c>
      <c r="G8" s="9">
        <f t="shared" si="1"/>
        <v>20515.55</v>
      </c>
      <c r="H8" s="9">
        <f t="shared" si="2"/>
        <v>20515.55</v>
      </c>
    </row>
    <row r="9" spans="1:8" x14ac:dyDescent="0.35">
      <c r="A9" s="3" t="s">
        <v>13</v>
      </c>
      <c r="B9" s="33">
        <v>96100</v>
      </c>
      <c r="C9" s="9">
        <v>96100</v>
      </c>
      <c r="D9" s="9">
        <v>96100</v>
      </c>
      <c r="E9" s="5">
        <v>149013</v>
      </c>
      <c r="F9" s="9">
        <f t="shared" si="0"/>
        <v>-52913</v>
      </c>
      <c r="G9" s="9">
        <f t="shared" si="1"/>
        <v>-52913</v>
      </c>
      <c r="H9" s="9">
        <f t="shared" si="2"/>
        <v>-52913</v>
      </c>
    </row>
    <row r="10" spans="1:8" x14ac:dyDescent="0.35">
      <c r="A10" s="3" t="s">
        <v>14</v>
      </c>
      <c r="B10" s="33">
        <v>965696</v>
      </c>
      <c r="C10" s="9">
        <v>723130</v>
      </c>
      <c r="D10" s="9">
        <v>723130</v>
      </c>
      <c r="E10" s="5">
        <v>186316.36</v>
      </c>
      <c r="F10" s="9">
        <f t="shared" si="0"/>
        <v>779379.64</v>
      </c>
      <c r="G10" s="9">
        <f t="shared" si="1"/>
        <v>536813.64</v>
      </c>
      <c r="H10" s="9">
        <f t="shared" si="2"/>
        <v>536813.64</v>
      </c>
    </row>
    <row r="11" spans="1:8" x14ac:dyDescent="0.35">
      <c r="A11" s="3" t="s">
        <v>15</v>
      </c>
      <c r="B11" s="33">
        <v>6000</v>
      </c>
      <c r="C11" s="9">
        <v>6000</v>
      </c>
      <c r="D11" s="9">
        <v>6000</v>
      </c>
      <c r="E11" s="5">
        <v>11896.51</v>
      </c>
      <c r="F11" s="9">
        <f t="shared" si="0"/>
        <v>-5896.51</v>
      </c>
      <c r="G11" s="9">
        <f t="shared" si="1"/>
        <v>-5896.51</v>
      </c>
      <c r="H11" s="9">
        <f t="shared" si="2"/>
        <v>-5896.51</v>
      </c>
    </row>
    <row r="12" spans="1:8" x14ac:dyDescent="0.35">
      <c r="A12" s="6" t="s">
        <v>16</v>
      </c>
      <c r="B12" s="33">
        <v>2175971</v>
      </c>
      <c r="C12" s="9">
        <v>1893260</v>
      </c>
      <c r="D12" s="9">
        <v>1893260</v>
      </c>
      <c r="E12" s="9">
        <f>SUM(E3:E11)</f>
        <v>2169915.0399999996</v>
      </c>
      <c r="F12" s="9">
        <f t="shared" si="0"/>
        <v>6055.9600000004284</v>
      </c>
      <c r="G12" s="9">
        <f t="shared" si="1"/>
        <v>-276655.03999999957</v>
      </c>
      <c r="H12" s="9">
        <f t="shared" si="2"/>
        <v>-276655.03999999957</v>
      </c>
    </row>
    <row r="13" spans="1:8" x14ac:dyDescent="0.35">
      <c r="A13" s="7"/>
      <c r="B13" s="8"/>
    </row>
    <row r="14" spans="1:8" ht="24" x14ac:dyDescent="0.35">
      <c r="A14" s="3" t="s">
        <v>17</v>
      </c>
      <c r="B14" s="33">
        <v>504913</v>
      </c>
      <c r="C14" s="9">
        <v>548622</v>
      </c>
      <c r="D14" s="9">
        <v>543643</v>
      </c>
      <c r="E14" s="5">
        <v>524455.68999999994</v>
      </c>
      <c r="F14" s="9">
        <f t="shared" si="0"/>
        <v>-19542.689999999944</v>
      </c>
      <c r="G14" s="9">
        <f t="shared" si="1"/>
        <v>24166.310000000056</v>
      </c>
      <c r="H14" s="9">
        <f t="shared" si="2"/>
        <v>19187.310000000056</v>
      </c>
    </row>
    <row r="15" spans="1:8" x14ac:dyDescent="0.35">
      <c r="A15" s="3" t="s">
        <v>18</v>
      </c>
      <c r="B15" s="33">
        <v>229032</v>
      </c>
      <c r="C15" s="9">
        <v>178085</v>
      </c>
      <c r="D15" s="9">
        <v>178085</v>
      </c>
      <c r="E15" s="5">
        <v>291708.61</v>
      </c>
      <c r="F15" s="9">
        <f t="shared" si="0"/>
        <v>-62676.609999999986</v>
      </c>
      <c r="G15" s="9">
        <f t="shared" si="1"/>
        <v>-113623.60999999999</v>
      </c>
      <c r="H15" s="9">
        <f t="shared" si="2"/>
        <v>-113623.60999999999</v>
      </c>
    </row>
    <row r="16" spans="1:8" ht="24" x14ac:dyDescent="0.35">
      <c r="A16" s="3" t="s">
        <v>19</v>
      </c>
      <c r="B16" s="33">
        <v>53940</v>
      </c>
      <c r="C16" s="9">
        <v>53940</v>
      </c>
      <c r="D16" s="9">
        <v>53940</v>
      </c>
      <c r="E16" s="5">
        <v>53940</v>
      </c>
      <c r="F16" s="9">
        <f t="shared" si="0"/>
        <v>0</v>
      </c>
      <c r="G16" s="9">
        <f t="shared" si="1"/>
        <v>0</v>
      </c>
      <c r="H16" s="9">
        <f t="shared" si="2"/>
        <v>0</v>
      </c>
    </row>
    <row r="17" spans="1:8" x14ac:dyDescent="0.35">
      <c r="A17" s="6" t="s">
        <v>20</v>
      </c>
      <c r="B17" s="33">
        <v>787885</v>
      </c>
      <c r="C17" s="9">
        <v>780647</v>
      </c>
      <c r="D17" s="9">
        <v>775668</v>
      </c>
      <c r="E17" s="9">
        <f>SUM(E14:E16)</f>
        <v>870104.29999999993</v>
      </c>
      <c r="F17" s="9">
        <f t="shared" si="0"/>
        <v>-82219.29999999993</v>
      </c>
      <c r="G17" s="9">
        <f t="shared" si="1"/>
        <v>-89457.29999999993</v>
      </c>
      <c r="H17" s="9">
        <f t="shared" si="2"/>
        <v>-94436.29999999993</v>
      </c>
    </row>
    <row r="18" spans="1:8" x14ac:dyDescent="0.35">
      <c r="A18" s="7"/>
      <c r="B18" s="8"/>
      <c r="F18" s="9">
        <f t="shared" si="0"/>
        <v>0</v>
      </c>
    </row>
    <row r="19" spans="1:8" x14ac:dyDescent="0.35">
      <c r="A19" s="6" t="s">
        <v>21</v>
      </c>
      <c r="B19" s="33">
        <v>2963856</v>
      </c>
      <c r="C19" s="9">
        <v>2673907</v>
      </c>
      <c r="D19" s="9">
        <v>2668928</v>
      </c>
      <c r="E19" s="9">
        <f>E17+E12</f>
        <v>3040019.3399999994</v>
      </c>
      <c r="F19" s="9">
        <f t="shared" si="0"/>
        <v>-76163.339999999385</v>
      </c>
      <c r="G19" s="9">
        <f t="shared" si="1"/>
        <v>-366112.33999999939</v>
      </c>
      <c r="H19" s="9">
        <f t="shared" si="2"/>
        <v>-371091.33999999939</v>
      </c>
    </row>
    <row r="20" spans="1:8" x14ac:dyDescent="0.35">
      <c r="A20" s="7"/>
      <c r="B20" s="8"/>
    </row>
    <row r="21" spans="1:8" ht="24" x14ac:dyDescent="0.35">
      <c r="A21" s="3" t="s">
        <v>22</v>
      </c>
      <c r="B21" s="9">
        <v>4000</v>
      </c>
      <c r="C21" s="9">
        <v>4000</v>
      </c>
      <c r="D21" s="9">
        <v>4000</v>
      </c>
      <c r="E21" s="34">
        <v>17113.75</v>
      </c>
      <c r="F21" s="9">
        <f>(B21-E21)*-1</f>
        <v>13113.75</v>
      </c>
      <c r="G21" s="9">
        <f>(C21-E21)*-1</f>
        <v>13113.75</v>
      </c>
      <c r="H21" s="9">
        <f>(D21-E21)*-1</f>
        <v>13113.75</v>
      </c>
    </row>
    <row r="22" spans="1:8" ht="24" x14ac:dyDescent="0.35">
      <c r="A22" s="3" t="s">
        <v>23</v>
      </c>
      <c r="B22" s="9">
        <v>0</v>
      </c>
      <c r="C22" s="9">
        <v>0</v>
      </c>
      <c r="D22" s="9">
        <v>0</v>
      </c>
      <c r="E22" s="34">
        <v>1430.4</v>
      </c>
      <c r="F22" s="9">
        <f t="shared" ref="F22:F23" si="3">(B22-E22)*-1</f>
        <v>1430.4</v>
      </c>
      <c r="G22" s="9">
        <f t="shared" ref="G22:G26" si="4">(C22-E22)*-1</f>
        <v>1430.4</v>
      </c>
      <c r="H22" s="9">
        <f t="shared" ref="H22:H26" si="5">(D22-E22)*-1</f>
        <v>1430.4</v>
      </c>
    </row>
    <row r="23" spans="1:8" x14ac:dyDescent="0.35">
      <c r="A23" s="6" t="s">
        <v>24</v>
      </c>
      <c r="B23" s="9">
        <v>4000</v>
      </c>
      <c r="C23" s="9">
        <v>4000</v>
      </c>
      <c r="D23" s="9">
        <v>4000</v>
      </c>
      <c r="E23" s="9">
        <f>SUM(E21:E22)</f>
        <v>18544.150000000001</v>
      </c>
      <c r="F23" s="9">
        <f t="shared" si="3"/>
        <v>14544.150000000001</v>
      </c>
      <c r="G23" s="9">
        <f t="shared" si="4"/>
        <v>14544.150000000001</v>
      </c>
      <c r="H23" s="9">
        <f t="shared" si="5"/>
        <v>14544.150000000001</v>
      </c>
    </row>
    <row r="24" spans="1:8" x14ac:dyDescent="0.35">
      <c r="A24" s="7"/>
    </row>
    <row r="25" spans="1:8" x14ac:dyDescent="0.35">
      <c r="A25" s="7"/>
    </row>
    <row r="26" spans="1:8" x14ac:dyDescent="0.35">
      <c r="A26" s="6" t="s">
        <v>25</v>
      </c>
      <c r="B26" s="9">
        <v>4000</v>
      </c>
      <c r="C26" s="9">
        <v>4000</v>
      </c>
      <c r="D26" s="9">
        <v>4000</v>
      </c>
      <c r="E26" s="9">
        <f>E23</f>
        <v>18544.150000000001</v>
      </c>
      <c r="F26" s="9">
        <f t="shared" ref="F26" si="6">(B26-E26)*-1</f>
        <v>14544.150000000001</v>
      </c>
      <c r="G26" s="9">
        <f t="shared" si="4"/>
        <v>14544.150000000001</v>
      </c>
      <c r="H26" s="9">
        <f t="shared" si="5"/>
        <v>14544.150000000001</v>
      </c>
    </row>
    <row r="27" spans="1:8" x14ac:dyDescent="0.35">
      <c r="A27" s="7"/>
      <c r="B27" s="8"/>
    </row>
    <row r="28" spans="1:8" ht="24" x14ac:dyDescent="0.35">
      <c r="A28" s="6" t="s">
        <v>26</v>
      </c>
      <c r="B28" s="33">
        <v>2959856</v>
      </c>
      <c r="C28" s="9">
        <v>2669907</v>
      </c>
      <c r="D28" s="9">
        <v>2664928</v>
      </c>
      <c r="E28" s="9">
        <f>E19-E26</f>
        <v>3021475.1899999995</v>
      </c>
      <c r="F28" s="9">
        <f>B28-E28</f>
        <v>-61619.189999999478</v>
      </c>
      <c r="G28" s="9">
        <f t="shared" ref="G28" si="7">C28-E28</f>
        <v>-351568.18999999948</v>
      </c>
      <c r="H28" s="9">
        <f t="shared" ref="H28" si="8">D28-E28</f>
        <v>-356547.18999999948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2.7265625" style="9" bestFit="1" customWidth="1"/>
    <col min="3" max="4" width="13.453125" style="9" bestFit="1" customWidth="1"/>
    <col min="5" max="5" width="16.1796875" style="9" customWidth="1"/>
    <col min="6" max="6" width="14.453125" style="9" bestFit="1" customWidth="1"/>
    <col min="7" max="7" width="15.1796875" style="9" customWidth="1"/>
    <col min="8" max="8" width="14" style="9" customWidth="1"/>
  </cols>
  <sheetData>
    <row r="1" spans="1:8" s="18" customFormat="1" x14ac:dyDescent="0.35">
      <c r="A1" s="12"/>
      <c r="B1" s="11">
        <v>2015</v>
      </c>
      <c r="C1" s="11">
        <v>2015</v>
      </c>
      <c r="D1" s="11">
        <v>2015</v>
      </c>
      <c r="E1" s="11">
        <v>2015</v>
      </c>
      <c r="F1" s="12" t="s">
        <v>28</v>
      </c>
      <c r="G1" s="12" t="s">
        <v>29</v>
      </c>
      <c r="H1" s="10" t="s">
        <v>30</v>
      </c>
    </row>
    <row r="2" spans="1:8" s="13" customFormat="1" x14ac:dyDescent="0.35">
      <c r="A2" s="15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33</v>
      </c>
    </row>
    <row r="3" spans="1:8" x14ac:dyDescent="0.35">
      <c r="A3" s="3" t="s">
        <v>7</v>
      </c>
      <c r="B3" s="33">
        <v>791975</v>
      </c>
      <c r="C3" s="9">
        <v>791975</v>
      </c>
      <c r="D3" s="9">
        <v>791975</v>
      </c>
      <c r="E3" s="5">
        <v>787931.96</v>
      </c>
      <c r="F3" s="9">
        <f t="shared" ref="F3:F19" si="0">B3-E3</f>
        <v>4043.0400000000373</v>
      </c>
      <c r="G3" s="9">
        <f>C3-E3</f>
        <v>4043.0400000000373</v>
      </c>
      <c r="H3" s="9">
        <f>D3-E3</f>
        <v>4043.0400000000373</v>
      </c>
    </row>
    <row r="4" spans="1:8" x14ac:dyDescent="0.35">
      <c r="A4" s="3" t="s">
        <v>8</v>
      </c>
      <c r="B4" s="37"/>
      <c r="C4" s="9">
        <v>0</v>
      </c>
      <c r="D4" s="9">
        <v>0</v>
      </c>
      <c r="E4" s="9">
        <v>0</v>
      </c>
      <c r="F4" s="9">
        <f t="shared" si="0"/>
        <v>0</v>
      </c>
      <c r="G4" s="9">
        <f t="shared" ref="G4:G19" si="1">C4-E4</f>
        <v>0</v>
      </c>
      <c r="H4" s="9">
        <f t="shared" ref="H4:H19" si="2">D4-E4</f>
        <v>0</v>
      </c>
    </row>
    <row r="5" spans="1:8" x14ac:dyDescent="0.35">
      <c r="A5" s="3" t="s">
        <v>9</v>
      </c>
      <c r="B5" s="33">
        <v>27180</v>
      </c>
      <c r="C5" s="9">
        <v>17180</v>
      </c>
      <c r="D5" s="9">
        <v>17180</v>
      </c>
      <c r="E5" s="5">
        <v>401592</v>
      </c>
      <c r="F5" s="9">
        <f t="shared" si="0"/>
        <v>-374412</v>
      </c>
      <c r="G5" s="9">
        <f t="shared" si="1"/>
        <v>-384412</v>
      </c>
      <c r="H5" s="9">
        <f t="shared" si="2"/>
        <v>-384412</v>
      </c>
    </row>
    <row r="6" spans="1:8" x14ac:dyDescent="0.35">
      <c r="A6" s="3" t="s">
        <v>10</v>
      </c>
      <c r="B6" s="33">
        <v>135000</v>
      </c>
      <c r="C6" s="9">
        <v>105000</v>
      </c>
      <c r="D6" s="9">
        <v>105000</v>
      </c>
      <c r="E6" s="5">
        <v>100126.43</v>
      </c>
      <c r="F6" s="9">
        <f t="shared" si="0"/>
        <v>34873.570000000007</v>
      </c>
      <c r="G6" s="9">
        <f t="shared" si="1"/>
        <v>4873.570000000007</v>
      </c>
      <c r="H6" s="9">
        <f t="shared" si="2"/>
        <v>4873.570000000007</v>
      </c>
    </row>
    <row r="7" spans="1:8" ht="24" x14ac:dyDescent="0.35">
      <c r="A7" s="3" t="s">
        <v>11</v>
      </c>
      <c r="B7" s="33">
        <v>300</v>
      </c>
      <c r="C7" s="9">
        <v>300</v>
      </c>
      <c r="D7" s="9">
        <v>300</v>
      </c>
      <c r="E7" s="5">
        <v>0</v>
      </c>
      <c r="F7" s="9">
        <f t="shared" si="0"/>
        <v>300</v>
      </c>
      <c r="G7" s="9">
        <f t="shared" si="1"/>
        <v>300</v>
      </c>
      <c r="H7" s="9">
        <f t="shared" si="2"/>
        <v>300</v>
      </c>
    </row>
    <row r="8" spans="1:8" x14ac:dyDescent="0.35">
      <c r="A8" s="3" t="s">
        <v>12</v>
      </c>
      <c r="B8" s="33">
        <v>45880</v>
      </c>
      <c r="C8" s="9">
        <v>45880</v>
      </c>
      <c r="D8" s="9">
        <v>45880</v>
      </c>
      <c r="E8" s="5">
        <v>30568.84</v>
      </c>
      <c r="F8" s="9">
        <f t="shared" si="0"/>
        <v>15311.16</v>
      </c>
      <c r="G8" s="9">
        <f t="shared" si="1"/>
        <v>15311.16</v>
      </c>
      <c r="H8" s="9">
        <f t="shared" si="2"/>
        <v>15311.16</v>
      </c>
    </row>
    <row r="9" spans="1:8" x14ac:dyDescent="0.35">
      <c r="A9" s="3" t="s">
        <v>13</v>
      </c>
      <c r="B9" s="33">
        <v>96100</v>
      </c>
      <c r="C9" s="9">
        <v>96100</v>
      </c>
      <c r="D9" s="9">
        <v>96100</v>
      </c>
      <c r="E9" s="5">
        <v>87600</v>
      </c>
      <c r="F9" s="9">
        <f t="shared" si="0"/>
        <v>8500</v>
      </c>
      <c r="G9" s="9">
        <f t="shared" si="1"/>
        <v>8500</v>
      </c>
      <c r="H9" s="9">
        <f t="shared" si="2"/>
        <v>8500</v>
      </c>
    </row>
    <row r="10" spans="1:8" x14ac:dyDescent="0.35">
      <c r="A10" s="3" t="s">
        <v>14</v>
      </c>
      <c r="B10" s="33">
        <v>683845</v>
      </c>
      <c r="C10" s="9">
        <v>560500</v>
      </c>
      <c r="D10" s="9">
        <v>560500</v>
      </c>
      <c r="E10" s="5">
        <v>108827.6</v>
      </c>
      <c r="F10" s="9">
        <f t="shared" si="0"/>
        <v>575017.4</v>
      </c>
      <c r="G10" s="9">
        <f t="shared" si="1"/>
        <v>451672.4</v>
      </c>
      <c r="H10" s="9">
        <f t="shared" si="2"/>
        <v>451672.4</v>
      </c>
    </row>
    <row r="11" spans="1:8" x14ac:dyDescent="0.35">
      <c r="A11" s="3" t="s">
        <v>15</v>
      </c>
      <c r="B11" s="33">
        <v>6000</v>
      </c>
      <c r="C11" s="9">
        <v>6000</v>
      </c>
      <c r="D11" s="9">
        <v>6000</v>
      </c>
      <c r="E11" s="5">
        <v>5981.26</v>
      </c>
      <c r="F11" s="9">
        <f t="shared" si="0"/>
        <v>18.739999999999782</v>
      </c>
      <c r="G11" s="9">
        <f t="shared" si="1"/>
        <v>18.739999999999782</v>
      </c>
      <c r="H11" s="9">
        <f t="shared" si="2"/>
        <v>18.739999999999782</v>
      </c>
    </row>
    <row r="12" spans="1:8" x14ac:dyDescent="0.35">
      <c r="A12" s="6" t="s">
        <v>16</v>
      </c>
      <c r="B12" s="33">
        <v>1786280</v>
      </c>
      <c r="C12" s="9">
        <v>1622935</v>
      </c>
      <c r="D12" s="9">
        <v>1622935</v>
      </c>
      <c r="E12" s="9">
        <f>SUM(E3:E11)</f>
        <v>1522628.09</v>
      </c>
      <c r="F12" s="9">
        <f t="shared" si="0"/>
        <v>263651.90999999992</v>
      </c>
      <c r="G12" s="9">
        <f t="shared" si="1"/>
        <v>100306.90999999992</v>
      </c>
      <c r="H12" s="9">
        <f t="shared" si="2"/>
        <v>100306.90999999992</v>
      </c>
    </row>
    <row r="13" spans="1:8" x14ac:dyDescent="0.35">
      <c r="A13" s="7"/>
      <c r="B13" s="8"/>
    </row>
    <row r="14" spans="1:8" ht="24" x14ac:dyDescent="0.35">
      <c r="A14" s="3" t="s">
        <v>17</v>
      </c>
      <c r="B14" s="33">
        <v>542151</v>
      </c>
      <c r="C14" s="9">
        <v>504913</v>
      </c>
      <c r="D14" s="9">
        <v>500266</v>
      </c>
      <c r="E14" s="5">
        <v>498688.5</v>
      </c>
      <c r="F14" s="9">
        <f t="shared" si="0"/>
        <v>43462.5</v>
      </c>
      <c r="G14" s="9">
        <f t="shared" si="1"/>
        <v>6224.5</v>
      </c>
      <c r="H14" s="9">
        <f t="shared" si="2"/>
        <v>1577.5</v>
      </c>
    </row>
    <row r="15" spans="1:8" x14ac:dyDescent="0.35">
      <c r="A15" s="3" t="s">
        <v>18</v>
      </c>
      <c r="B15" s="33">
        <v>218172</v>
      </c>
      <c r="C15" s="9">
        <v>229032</v>
      </c>
      <c r="D15" s="9">
        <v>229032</v>
      </c>
      <c r="E15" s="5">
        <v>199887.3</v>
      </c>
      <c r="F15" s="9">
        <f t="shared" si="0"/>
        <v>18284.700000000012</v>
      </c>
      <c r="G15" s="9">
        <f t="shared" si="1"/>
        <v>29144.700000000012</v>
      </c>
      <c r="H15" s="9">
        <f t="shared" si="2"/>
        <v>29144.700000000012</v>
      </c>
    </row>
    <row r="16" spans="1:8" ht="24" x14ac:dyDescent="0.35">
      <c r="A16" s="3" t="s">
        <v>19</v>
      </c>
      <c r="B16" s="33">
        <v>41000</v>
      </c>
      <c r="C16" s="9">
        <v>54385</v>
      </c>
      <c r="D16" s="9">
        <v>54385</v>
      </c>
      <c r="E16" s="5">
        <v>54385</v>
      </c>
      <c r="F16" s="9">
        <f t="shared" si="0"/>
        <v>-13385</v>
      </c>
      <c r="G16" s="9">
        <f t="shared" si="1"/>
        <v>0</v>
      </c>
      <c r="H16" s="9">
        <f t="shared" si="2"/>
        <v>0</v>
      </c>
    </row>
    <row r="17" spans="1:8" x14ac:dyDescent="0.35">
      <c r="A17" s="6" t="s">
        <v>20</v>
      </c>
      <c r="B17" s="33">
        <v>801323</v>
      </c>
      <c r="C17" s="9">
        <v>788330</v>
      </c>
      <c r="D17" s="9">
        <v>783683</v>
      </c>
      <c r="E17" s="9">
        <f>SUM(E14:E16)</f>
        <v>752960.8</v>
      </c>
      <c r="F17" s="9">
        <f t="shared" si="0"/>
        <v>48362.199999999953</v>
      </c>
      <c r="G17" s="9">
        <f t="shared" si="1"/>
        <v>35369.199999999953</v>
      </c>
      <c r="H17" s="9">
        <f t="shared" si="2"/>
        <v>30722.199999999953</v>
      </c>
    </row>
    <row r="18" spans="1:8" x14ac:dyDescent="0.35">
      <c r="A18" s="7"/>
      <c r="B18" s="8"/>
    </row>
    <row r="19" spans="1:8" x14ac:dyDescent="0.35">
      <c r="A19" s="6" t="s">
        <v>21</v>
      </c>
      <c r="B19" s="33">
        <v>2587603</v>
      </c>
      <c r="C19" s="9">
        <v>2411265</v>
      </c>
      <c r="D19" s="9">
        <v>2406618</v>
      </c>
      <c r="E19" s="9">
        <f>E17+E12</f>
        <v>2275588.89</v>
      </c>
      <c r="F19" s="9">
        <f t="shared" si="0"/>
        <v>312014.10999999987</v>
      </c>
      <c r="G19" s="9">
        <f t="shared" si="1"/>
        <v>135676.10999999987</v>
      </c>
      <c r="H19" s="9">
        <f t="shared" si="2"/>
        <v>131029.10999999987</v>
      </c>
    </row>
    <row r="20" spans="1:8" x14ac:dyDescent="0.35">
      <c r="A20" s="7"/>
      <c r="B20" s="8"/>
    </row>
    <row r="21" spans="1:8" ht="24" x14ac:dyDescent="0.35">
      <c r="A21" s="3" t="s">
        <v>22</v>
      </c>
      <c r="B21" s="9">
        <v>4000</v>
      </c>
      <c r="C21" s="9">
        <v>4000</v>
      </c>
      <c r="D21" s="9">
        <v>4000</v>
      </c>
      <c r="E21" s="34">
        <v>8812.5</v>
      </c>
      <c r="F21" s="9">
        <f>(B21-E21)*-1</f>
        <v>4812.5</v>
      </c>
      <c r="G21" s="9">
        <f>(C21-E21)*-1</f>
        <v>4812.5</v>
      </c>
      <c r="H21" s="9">
        <f>(D21-E21)*-1</f>
        <v>4812.5</v>
      </c>
    </row>
    <row r="22" spans="1:8" ht="24" x14ac:dyDescent="0.35">
      <c r="A22" s="3" t="s">
        <v>23</v>
      </c>
      <c r="B22" s="9">
        <v>0</v>
      </c>
      <c r="C22" s="9">
        <v>0</v>
      </c>
      <c r="D22" s="9">
        <v>0</v>
      </c>
      <c r="E22" s="34">
        <v>2036.01</v>
      </c>
      <c r="F22" s="9">
        <f t="shared" ref="F22:F23" si="3">(B22-E22)*-1</f>
        <v>2036.01</v>
      </c>
      <c r="G22" s="9">
        <f t="shared" ref="G22:G26" si="4">(C22-E22)*-1</f>
        <v>2036.01</v>
      </c>
      <c r="H22" s="9">
        <f t="shared" ref="H22:H26" si="5">(D22-E22)*-1</f>
        <v>2036.01</v>
      </c>
    </row>
    <row r="23" spans="1:8" x14ac:dyDescent="0.35">
      <c r="A23" s="6" t="s">
        <v>24</v>
      </c>
      <c r="B23" s="9">
        <v>4000</v>
      </c>
      <c r="C23" s="9">
        <v>4000</v>
      </c>
      <c r="D23" s="9">
        <v>4000</v>
      </c>
      <c r="E23" s="9">
        <f>SUM(E21:E22)</f>
        <v>10848.51</v>
      </c>
      <c r="F23" s="9">
        <f t="shared" si="3"/>
        <v>6848.51</v>
      </c>
      <c r="G23" s="9">
        <f t="shared" si="4"/>
        <v>6848.51</v>
      </c>
      <c r="H23" s="9">
        <f t="shared" si="5"/>
        <v>6848.51</v>
      </c>
    </row>
    <row r="24" spans="1:8" x14ac:dyDescent="0.35">
      <c r="A24" s="7"/>
    </row>
    <row r="25" spans="1:8" x14ac:dyDescent="0.35">
      <c r="A25" s="7"/>
    </row>
    <row r="26" spans="1:8" x14ac:dyDescent="0.35">
      <c r="A26" s="6" t="s">
        <v>25</v>
      </c>
      <c r="B26" s="9">
        <v>4000</v>
      </c>
      <c r="C26" s="9">
        <v>4000</v>
      </c>
      <c r="D26" s="9">
        <v>4000</v>
      </c>
      <c r="E26" s="9">
        <f>E23</f>
        <v>10848.51</v>
      </c>
      <c r="F26" s="9">
        <f t="shared" ref="F26" si="6">(B26-E26)*-1</f>
        <v>6848.51</v>
      </c>
      <c r="G26" s="9">
        <f t="shared" si="4"/>
        <v>6848.51</v>
      </c>
      <c r="H26" s="9">
        <f t="shared" si="5"/>
        <v>6848.51</v>
      </c>
    </row>
    <row r="27" spans="1:8" x14ac:dyDescent="0.35">
      <c r="A27" s="7"/>
      <c r="B27" s="8"/>
    </row>
    <row r="28" spans="1:8" ht="24" x14ac:dyDescent="0.35">
      <c r="A28" s="6" t="s">
        <v>26</v>
      </c>
      <c r="B28" s="33">
        <v>2583603</v>
      </c>
      <c r="C28" s="9">
        <v>2407265</v>
      </c>
      <c r="D28" s="9">
        <v>2402618</v>
      </c>
      <c r="E28" s="9">
        <f>E19-E26</f>
        <v>2264740.3800000004</v>
      </c>
      <c r="F28" s="9">
        <f>B28-E28</f>
        <v>318862.61999999965</v>
      </c>
      <c r="G28" s="9">
        <f t="shared" ref="G28" si="7">C28-E28</f>
        <v>142524.61999999965</v>
      </c>
      <c r="H28" s="9">
        <f t="shared" ref="H28" si="8">D28-E28</f>
        <v>137877.61999999965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8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2.7265625" style="9" bestFit="1" customWidth="1"/>
    <col min="3" max="4" width="13.453125" style="9" bestFit="1" customWidth="1"/>
    <col min="5" max="5" width="13.453125" style="9" customWidth="1"/>
    <col min="6" max="6" width="14.453125" style="9" bestFit="1" customWidth="1"/>
    <col min="7" max="7" width="14.81640625" style="9" customWidth="1"/>
    <col min="8" max="8" width="14.1796875" style="9" customWidth="1"/>
  </cols>
  <sheetData>
    <row r="1" spans="1:8" s="13" customFormat="1" x14ac:dyDescent="0.35">
      <c r="A1" s="10"/>
      <c r="B1" s="16">
        <v>2014</v>
      </c>
      <c r="C1" s="16">
        <v>2014</v>
      </c>
      <c r="D1" s="16">
        <v>2014</v>
      </c>
      <c r="E1" s="16">
        <v>2014</v>
      </c>
      <c r="F1" s="17" t="s">
        <v>28</v>
      </c>
      <c r="G1" s="17" t="s">
        <v>29</v>
      </c>
      <c r="H1" s="10" t="s">
        <v>30</v>
      </c>
    </row>
    <row r="2" spans="1:8" s="13" customFormat="1" x14ac:dyDescent="0.35">
      <c r="A2" s="15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33</v>
      </c>
    </row>
    <row r="3" spans="1:8" x14ac:dyDescent="0.35">
      <c r="A3" s="3" t="s">
        <v>7</v>
      </c>
      <c r="B3" s="33">
        <v>805013</v>
      </c>
      <c r="C3" s="9">
        <v>793335</v>
      </c>
      <c r="D3" s="9">
        <v>793335</v>
      </c>
      <c r="E3" s="5">
        <v>786567.29</v>
      </c>
      <c r="F3" s="9">
        <f>B3-E3</f>
        <v>18445.709999999963</v>
      </c>
      <c r="G3" s="9">
        <f>C3-E3</f>
        <v>6767.7099999999627</v>
      </c>
      <c r="H3" s="9">
        <f>D3-E3</f>
        <v>6767.7099999999627</v>
      </c>
    </row>
    <row r="4" spans="1:8" x14ac:dyDescent="0.35">
      <c r="A4" s="3" t="s">
        <v>8</v>
      </c>
      <c r="B4" s="37"/>
      <c r="C4" s="9">
        <v>0</v>
      </c>
      <c r="D4" s="9">
        <v>0</v>
      </c>
      <c r="F4" s="9">
        <f t="shared" ref="F4:F12" si="0">B4-E4</f>
        <v>0</v>
      </c>
      <c r="G4" s="9">
        <f t="shared" ref="G4:G19" si="1">C4-E4</f>
        <v>0</v>
      </c>
      <c r="H4" s="9">
        <f t="shared" ref="H4:H19" si="2">D4-E4</f>
        <v>0</v>
      </c>
    </row>
    <row r="5" spans="1:8" x14ac:dyDescent="0.35">
      <c r="A5" s="3" t="s">
        <v>9</v>
      </c>
      <c r="B5" s="33">
        <v>27180</v>
      </c>
      <c r="C5" s="9">
        <v>27180</v>
      </c>
      <c r="D5" s="9">
        <v>27180</v>
      </c>
      <c r="E5" s="5">
        <v>13046.67</v>
      </c>
      <c r="F5" s="9">
        <f t="shared" si="0"/>
        <v>14133.33</v>
      </c>
      <c r="G5" s="9">
        <f t="shared" si="1"/>
        <v>14133.33</v>
      </c>
      <c r="H5" s="9">
        <f t="shared" si="2"/>
        <v>14133.33</v>
      </c>
    </row>
    <row r="6" spans="1:8" x14ac:dyDescent="0.35">
      <c r="A6" s="3" t="s">
        <v>10</v>
      </c>
      <c r="B6" s="33">
        <v>135000</v>
      </c>
      <c r="C6" s="9">
        <v>135000</v>
      </c>
      <c r="D6" s="9">
        <v>135000</v>
      </c>
      <c r="E6" s="5">
        <v>99754.96</v>
      </c>
      <c r="F6" s="9">
        <f t="shared" si="0"/>
        <v>35245.039999999994</v>
      </c>
      <c r="G6" s="9">
        <f t="shared" si="1"/>
        <v>35245.039999999994</v>
      </c>
      <c r="H6" s="9">
        <f t="shared" si="2"/>
        <v>35245.039999999994</v>
      </c>
    </row>
    <row r="7" spans="1:8" ht="24" x14ac:dyDescent="0.35">
      <c r="A7" s="3" t="s">
        <v>11</v>
      </c>
      <c r="B7" s="33">
        <v>300</v>
      </c>
      <c r="C7" s="9">
        <v>300</v>
      </c>
      <c r="D7" s="9">
        <v>300</v>
      </c>
      <c r="E7" s="5">
        <v>0</v>
      </c>
      <c r="F7" s="9">
        <f t="shared" si="0"/>
        <v>300</v>
      </c>
      <c r="G7" s="9">
        <f t="shared" si="1"/>
        <v>300</v>
      </c>
      <c r="H7" s="9">
        <f t="shared" si="2"/>
        <v>300</v>
      </c>
    </row>
    <row r="8" spans="1:8" x14ac:dyDescent="0.35">
      <c r="A8" s="3" t="s">
        <v>12</v>
      </c>
      <c r="B8" s="33">
        <v>52300</v>
      </c>
      <c r="C8" s="9">
        <v>52300</v>
      </c>
      <c r="D8" s="9">
        <v>52300</v>
      </c>
      <c r="E8" s="5">
        <v>33969.199999999997</v>
      </c>
      <c r="F8" s="9">
        <f t="shared" si="0"/>
        <v>18330.800000000003</v>
      </c>
      <c r="G8" s="9">
        <f t="shared" si="1"/>
        <v>18330.800000000003</v>
      </c>
      <c r="H8" s="9">
        <f t="shared" si="2"/>
        <v>18330.800000000003</v>
      </c>
    </row>
    <row r="9" spans="1:8" x14ac:dyDescent="0.35">
      <c r="A9" s="3" t="s">
        <v>13</v>
      </c>
      <c r="B9" s="33">
        <v>96100</v>
      </c>
      <c r="C9" s="9">
        <v>96100</v>
      </c>
      <c r="D9" s="9">
        <v>96100</v>
      </c>
      <c r="E9" s="5">
        <v>83725</v>
      </c>
      <c r="F9" s="9">
        <f t="shared" si="0"/>
        <v>12375</v>
      </c>
      <c r="G9" s="9">
        <f t="shared" si="1"/>
        <v>12375</v>
      </c>
      <c r="H9" s="9">
        <f t="shared" si="2"/>
        <v>12375</v>
      </c>
    </row>
    <row r="10" spans="1:8" x14ac:dyDescent="0.35">
      <c r="A10" s="3" t="s">
        <v>14</v>
      </c>
      <c r="B10" s="33">
        <v>757530</v>
      </c>
      <c r="C10" s="9">
        <v>611780</v>
      </c>
      <c r="D10" s="9">
        <v>611780</v>
      </c>
      <c r="E10" s="5">
        <v>572678.68999999994</v>
      </c>
      <c r="F10" s="9">
        <f t="shared" si="0"/>
        <v>184851.31000000006</v>
      </c>
      <c r="G10" s="9">
        <f t="shared" si="1"/>
        <v>39101.310000000056</v>
      </c>
      <c r="H10" s="9">
        <f t="shared" si="2"/>
        <v>39101.310000000056</v>
      </c>
    </row>
    <row r="11" spans="1:8" x14ac:dyDescent="0.35">
      <c r="A11" s="3" t="s">
        <v>15</v>
      </c>
      <c r="B11" s="33">
        <v>5000</v>
      </c>
      <c r="C11" s="9">
        <v>5000</v>
      </c>
      <c r="D11" s="9">
        <v>5000</v>
      </c>
      <c r="E11" s="5">
        <v>5274.46</v>
      </c>
      <c r="F11" s="9">
        <f t="shared" si="0"/>
        <v>-274.46000000000004</v>
      </c>
      <c r="G11" s="9">
        <f t="shared" si="1"/>
        <v>-274.46000000000004</v>
      </c>
      <c r="H11" s="9">
        <f t="shared" si="2"/>
        <v>-274.46000000000004</v>
      </c>
    </row>
    <row r="12" spans="1:8" x14ac:dyDescent="0.35">
      <c r="A12" s="6" t="s">
        <v>16</v>
      </c>
      <c r="B12" s="33">
        <v>1878423</v>
      </c>
      <c r="C12" s="9">
        <v>1720995</v>
      </c>
      <c r="D12" s="9">
        <v>1720995</v>
      </c>
      <c r="E12" s="9">
        <f>SUM(E3:E11)</f>
        <v>1595016.27</v>
      </c>
      <c r="F12" s="9">
        <f t="shared" si="0"/>
        <v>283406.73</v>
      </c>
      <c r="G12" s="9">
        <f t="shared" si="1"/>
        <v>125978.72999999998</v>
      </c>
      <c r="H12" s="9">
        <f t="shared" si="2"/>
        <v>125978.72999999998</v>
      </c>
    </row>
    <row r="13" spans="1:8" x14ac:dyDescent="0.35">
      <c r="A13" s="7"/>
      <c r="B13" s="8"/>
    </row>
    <row r="14" spans="1:8" ht="24" x14ac:dyDescent="0.35">
      <c r="A14" s="3" t="s">
        <v>17</v>
      </c>
      <c r="B14" s="33">
        <v>598014</v>
      </c>
      <c r="C14" s="9">
        <v>542151</v>
      </c>
      <c r="D14" s="9">
        <v>537341</v>
      </c>
      <c r="E14" s="5">
        <v>512891.59</v>
      </c>
      <c r="F14" s="9">
        <f t="shared" ref="F14:F19" si="3">B14-E14</f>
        <v>85122.409999999974</v>
      </c>
      <c r="G14" s="9">
        <f t="shared" si="1"/>
        <v>29259.409999999974</v>
      </c>
      <c r="H14" s="9">
        <f t="shared" si="2"/>
        <v>24449.409999999974</v>
      </c>
    </row>
    <row r="15" spans="1:8" x14ac:dyDescent="0.35">
      <c r="A15" s="3" t="s">
        <v>18</v>
      </c>
      <c r="B15" s="33">
        <v>308859</v>
      </c>
      <c r="C15" s="9">
        <v>218172</v>
      </c>
      <c r="D15" s="9">
        <v>218172</v>
      </c>
      <c r="E15" s="5">
        <v>137062.62</v>
      </c>
      <c r="F15" s="9">
        <f t="shared" si="3"/>
        <v>171796.38</v>
      </c>
      <c r="G15" s="9">
        <f t="shared" si="1"/>
        <v>81109.38</v>
      </c>
      <c r="H15" s="9">
        <f t="shared" si="2"/>
        <v>81109.38</v>
      </c>
    </row>
    <row r="16" spans="1:8" ht="24" x14ac:dyDescent="0.35">
      <c r="A16" s="3" t="s">
        <v>19</v>
      </c>
      <c r="B16" s="33">
        <v>41000</v>
      </c>
      <c r="C16" s="9">
        <v>41000</v>
      </c>
      <c r="D16" s="9">
        <v>41000</v>
      </c>
      <c r="E16" s="5">
        <v>41000</v>
      </c>
      <c r="F16" s="9">
        <f t="shared" si="3"/>
        <v>0</v>
      </c>
      <c r="G16" s="9">
        <f t="shared" si="1"/>
        <v>0</v>
      </c>
      <c r="H16" s="9">
        <f t="shared" si="2"/>
        <v>0</v>
      </c>
    </row>
    <row r="17" spans="1:8" x14ac:dyDescent="0.35">
      <c r="A17" s="6" t="s">
        <v>20</v>
      </c>
      <c r="B17" s="33">
        <v>947873</v>
      </c>
      <c r="C17" s="9">
        <v>801323</v>
      </c>
      <c r="D17" s="9">
        <v>769513</v>
      </c>
      <c r="E17" s="9">
        <f>SUM(E14:E16)</f>
        <v>690954.21</v>
      </c>
      <c r="F17" s="9">
        <f t="shared" si="3"/>
        <v>256918.79000000004</v>
      </c>
      <c r="G17" s="9">
        <f t="shared" si="1"/>
        <v>110368.79000000004</v>
      </c>
      <c r="H17" s="9">
        <f t="shared" si="2"/>
        <v>78558.790000000037</v>
      </c>
    </row>
    <row r="18" spans="1:8" x14ac:dyDescent="0.35">
      <c r="A18" s="7"/>
      <c r="B18" s="8"/>
      <c r="F18" s="9">
        <f t="shared" si="3"/>
        <v>0</v>
      </c>
    </row>
    <row r="19" spans="1:8" x14ac:dyDescent="0.35">
      <c r="A19" s="6" t="s">
        <v>21</v>
      </c>
      <c r="B19" s="33">
        <v>2826296</v>
      </c>
      <c r="C19" s="9">
        <v>2522318</v>
      </c>
      <c r="D19" s="9">
        <v>2517508</v>
      </c>
      <c r="E19" s="9">
        <f>E17+E12</f>
        <v>2285970.48</v>
      </c>
      <c r="F19" s="9">
        <f t="shared" si="3"/>
        <v>540325.52</v>
      </c>
      <c r="G19" s="9">
        <f t="shared" si="1"/>
        <v>236347.52000000002</v>
      </c>
      <c r="H19" s="9">
        <f t="shared" si="2"/>
        <v>231537.52000000002</v>
      </c>
    </row>
    <row r="20" spans="1:8" x14ac:dyDescent="0.35">
      <c r="A20" s="7"/>
      <c r="B20" s="8"/>
    </row>
    <row r="21" spans="1:8" ht="24" x14ac:dyDescent="0.35">
      <c r="A21" s="3" t="s">
        <v>22</v>
      </c>
      <c r="B21" s="9">
        <v>4000</v>
      </c>
      <c r="C21" s="9">
        <v>4000</v>
      </c>
      <c r="D21" s="9">
        <v>4000</v>
      </c>
      <c r="E21" s="34">
        <v>6675</v>
      </c>
      <c r="F21" s="9">
        <f>(B21-E21)*-1</f>
        <v>2675</v>
      </c>
      <c r="G21" s="9">
        <f>(C21-E21)*-1</f>
        <v>2675</v>
      </c>
      <c r="H21" s="9">
        <f>(D21-E21)*-1</f>
        <v>2675</v>
      </c>
    </row>
    <row r="22" spans="1:8" ht="24" x14ac:dyDescent="0.35">
      <c r="A22" s="3" t="s">
        <v>23</v>
      </c>
      <c r="B22" s="9">
        <v>0</v>
      </c>
      <c r="C22" s="9">
        <v>0</v>
      </c>
      <c r="D22" s="9">
        <v>0</v>
      </c>
      <c r="E22" s="34">
        <v>915</v>
      </c>
      <c r="F22" s="9">
        <f t="shared" ref="F22:F23" si="4">(B22-E22)*-1</f>
        <v>915</v>
      </c>
      <c r="G22" s="9">
        <f t="shared" ref="G22:G26" si="5">(C22-E22)*-1</f>
        <v>915</v>
      </c>
      <c r="H22" s="9">
        <f t="shared" ref="H22:H26" si="6">(D22-E22)*-1</f>
        <v>915</v>
      </c>
    </row>
    <row r="23" spans="1:8" x14ac:dyDescent="0.35">
      <c r="A23" s="6" t="s">
        <v>24</v>
      </c>
      <c r="B23" s="9">
        <v>4000</v>
      </c>
      <c r="C23" s="9">
        <v>4000</v>
      </c>
      <c r="D23" s="9">
        <v>4000</v>
      </c>
      <c r="E23" s="9">
        <f>SUM(E21:E22)</f>
        <v>7590</v>
      </c>
      <c r="F23" s="9">
        <f t="shared" si="4"/>
        <v>3590</v>
      </c>
      <c r="G23" s="9">
        <f t="shared" si="5"/>
        <v>3590</v>
      </c>
      <c r="H23" s="9">
        <f t="shared" si="6"/>
        <v>3590</v>
      </c>
    </row>
    <row r="24" spans="1:8" x14ac:dyDescent="0.35">
      <c r="A24" s="7"/>
    </row>
    <row r="25" spans="1:8" x14ac:dyDescent="0.35">
      <c r="A25" s="7"/>
    </row>
    <row r="26" spans="1:8" x14ac:dyDescent="0.35">
      <c r="A26" s="6" t="s">
        <v>25</v>
      </c>
      <c r="B26" s="9">
        <v>4000</v>
      </c>
      <c r="C26" s="9">
        <v>4000</v>
      </c>
      <c r="D26" s="9">
        <v>4000</v>
      </c>
      <c r="E26" s="9">
        <f>E23</f>
        <v>7590</v>
      </c>
      <c r="F26" s="9">
        <f t="shared" ref="F26" si="7">(B26-E26)*-1</f>
        <v>3590</v>
      </c>
      <c r="G26" s="9">
        <f t="shared" si="5"/>
        <v>3590</v>
      </c>
      <c r="H26" s="9">
        <f t="shared" si="6"/>
        <v>3590</v>
      </c>
    </row>
    <row r="27" spans="1:8" x14ac:dyDescent="0.35">
      <c r="A27" s="7"/>
      <c r="B27" s="8"/>
    </row>
    <row r="28" spans="1:8" ht="24" x14ac:dyDescent="0.35">
      <c r="A28" s="6" t="s">
        <v>26</v>
      </c>
      <c r="B28" s="33">
        <v>2822296</v>
      </c>
      <c r="C28" s="9">
        <v>2518318</v>
      </c>
      <c r="D28" s="9">
        <v>2513508</v>
      </c>
      <c r="E28" s="9">
        <f>E19-E26</f>
        <v>2278380.48</v>
      </c>
      <c r="F28" s="9">
        <f>B28-E28</f>
        <v>543915.52000000002</v>
      </c>
      <c r="G28" s="9">
        <f t="shared" ref="G28" si="8">C28-E28</f>
        <v>239937.52000000002</v>
      </c>
      <c r="H28" s="9">
        <f t="shared" ref="H28" si="9">D28-E28</f>
        <v>235127.52000000002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8"/>
  <sheetViews>
    <sheetView workbookViewId="0">
      <selection activeCell="H1" sqref="H1"/>
    </sheetView>
  </sheetViews>
  <sheetFormatPr defaultRowHeight="14.5" x14ac:dyDescent="0.35"/>
  <cols>
    <col min="1" max="1" width="28.7265625" style="9" customWidth="1"/>
    <col min="2" max="2" width="12.26953125" style="22" bestFit="1" customWidth="1"/>
    <col min="3" max="4" width="13.453125" style="22" bestFit="1" customWidth="1"/>
    <col min="5" max="5" width="13.7265625" style="22" customWidth="1"/>
    <col min="6" max="6" width="14.453125" style="22" bestFit="1" customWidth="1"/>
    <col min="7" max="8" width="14.54296875" style="22" customWidth="1"/>
  </cols>
  <sheetData>
    <row r="1" spans="1:8" s="18" customFormat="1" x14ac:dyDescent="0.35">
      <c r="A1" s="12"/>
      <c r="B1" s="11">
        <v>2013</v>
      </c>
      <c r="C1" s="11">
        <v>2013</v>
      </c>
      <c r="D1" s="11">
        <v>2013</v>
      </c>
      <c r="E1" s="11">
        <v>2013</v>
      </c>
      <c r="F1" s="12" t="s">
        <v>28</v>
      </c>
      <c r="G1" s="12" t="s">
        <v>29</v>
      </c>
      <c r="H1" s="10" t="s">
        <v>30</v>
      </c>
    </row>
    <row r="2" spans="1:8" s="13" customFormat="1" x14ac:dyDescent="0.35">
      <c r="A2" s="15" t="s">
        <v>6</v>
      </c>
      <c r="B2" s="20" t="s">
        <v>28</v>
      </c>
      <c r="C2" s="21" t="s">
        <v>29</v>
      </c>
      <c r="D2" s="21" t="s">
        <v>30</v>
      </c>
      <c r="E2" s="21" t="s">
        <v>31</v>
      </c>
      <c r="F2" s="21" t="s">
        <v>5</v>
      </c>
      <c r="G2" s="21" t="s">
        <v>5</v>
      </c>
      <c r="H2" s="21" t="s">
        <v>33</v>
      </c>
    </row>
    <row r="3" spans="1:8" x14ac:dyDescent="0.35">
      <c r="A3" s="3" t="s">
        <v>7</v>
      </c>
      <c r="B3" s="24">
        <v>782751</v>
      </c>
      <c r="C3" s="22">
        <v>776874</v>
      </c>
      <c r="D3" s="22">
        <v>776874</v>
      </c>
      <c r="E3" s="25">
        <v>798485.85</v>
      </c>
      <c r="F3" s="22">
        <f>B3-E3</f>
        <v>-15734.849999999977</v>
      </c>
      <c r="G3" s="22">
        <f>C3-E3</f>
        <v>-21611.849999999977</v>
      </c>
      <c r="H3" s="22">
        <f>D3-E3</f>
        <v>-21611.849999999977</v>
      </c>
    </row>
    <row r="4" spans="1:8" x14ac:dyDescent="0.35">
      <c r="A4" s="3" t="s">
        <v>8</v>
      </c>
      <c r="B4" s="24">
        <v>30004.799999999999</v>
      </c>
      <c r="C4" s="22">
        <v>0</v>
      </c>
      <c r="D4" s="22">
        <v>0</v>
      </c>
      <c r="E4" s="22">
        <v>0</v>
      </c>
      <c r="F4" s="22">
        <f t="shared" ref="F4:F12" si="0">B4-E4</f>
        <v>30004.799999999999</v>
      </c>
      <c r="G4" s="22">
        <f t="shared" ref="G4:G19" si="1">C4-E4</f>
        <v>0</v>
      </c>
      <c r="H4" s="22">
        <f t="shared" ref="H4:H19" si="2">D4-E4</f>
        <v>0</v>
      </c>
    </row>
    <row r="5" spans="1:8" x14ac:dyDescent="0.35">
      <c r="A5" s="3" t="s">
        <v>9</v>
      </c>
      <c r="B5" s="24">
        <v>45300</v>
      </c>
      <c r="C5" s="22">
        <v>45300</v>
      </c>
      <c r="D5" s="22">
        <v>45300</v>
      </c>
      <c r="E5" s="25">
        <v>11083.09</v>
      </c>
      <c r="F5" s="22">
        <f t="shared" si="0"/>
        <v>34216.910000000003</v>
      </c>
      <c r="G5" s="22">
        <f t="shared" si="1"/>
        <v>34216.910000000003</v>
      </c>
      <c r="H5" s="22">
        <f t="shared" si="2"/>
        <v>34216.910000000003</v>
      </c>
    </row>
    <row r="6" spans="1:8" x14ac:dyDescent="0.35">
      <c r="A6" s="3" t="s">
        <v>10</v>
      </c>
      <c r="B6" s="24">
        <v>158000</v>
      </c>
      <c r="C6" s="22">
        <v>158000</v>
      </c>
      <c r="D6" s="22">
        <v>158000</v>
      </c>
      <c r="E6" s="25">
        <v>95383.44</v>
      </c>
      <c r="F6" s="22">
        <f t="shared" si="0"/>
        <v>62616.56</v>
      </c>
      <c r="G6" s="22">
        <f t="shared" si="1"/>
        <v>62616.56</v>
      </c>
      <c r="H6" s="22">
        <f t="shared" si="2"/>
        <v>62616.56</v>
      </c>
    </row>
    <row r="7" spans="1:8" ht="24" x14ac:dyDescent="0.35">
      <c r="A7" s="3" t="s">
        <v>11</v>
      </c>
      <c r="B7" s="24">
        <v>300</v>
      </c>
      <c r="C7" s="22">
        <v>300</v>
      </c>
      <c r="D7" s="22">
        <v>300</v>
      </c>
      <c r="E7" s="25">
        <v>0</v>
      </c>
      <c r="F7" s="22">
        <f t="shared" si="0"/>
        <v>300</v>
      </c>
      <c r="G7" s="22">
        <f t="shared" si="1"/>
        <v>300</v>
      </c>
      <c r="H7" s="22">
        <f t="shared" si="2"/>
        <v>300</v>
      </c>
    </row>
    <row r="8" spans="1:8" x14ac:dyDescent="0.35">
      <c r="A8" s="3" t="s">
        <v>12</v>
      </c>
      <c r="B8" s="24">
        <v>61685</v>
      </c>
      <c r="C8" s="22">
        <v>61385</v>
      </c>
      <c r="D8" s="22">
        <v>61385</v>
      </c>
      <c r="E8" s="25">
        <v>35327.440000000002</v>
      </c>
      <c r="F8" s="22">
        <f t="shared" si="0"/>
        <v>26357.559999999998</v>
      </c>
      <c r="G8" s="22">
        <f t="shared" si="1"/>
        <v>26057.559999999998</v>
      </c>
      <c r="H8" s="22">
        <f t="shared" si="2"/>
        <v>26057.559999999998</v>
      </c>
    </row>
    <row r="9" spans="1:8" x14ac:dyDescent="0.35">
      <c r="A9" s="3" t="s">
        <v>13</v>
      </c>
      <c r="B9" s="24">
        <v>86625</v>
      </c>
      <c r="C9" s="22">
        <v>86625</v>
      </c>
      <c r="D9" s="22">
        <v>86625</v>
      </c>
      <c r="E9" s="25">
        <v>83625</v>
      </c>
      <c r="F9" s="22">
        <f t="shared" si="0"/>
        <v>3000</v>
      </c>
      <c r="G9" s="22">
        <f t="shared" si="1"/>
        <v>3000</v>
      </c>
      <c r="H9" s="22">
        <f t="shared" si="2"/>
        <v>3000</v>
      </c>
    </row>
    <row r="10" spans="1:8" x14ac:dyDescent="0.35">
      <c r="A10" s="3" t="s">
        <v>14</v>
      </c>
      <c r="B10" s="24">
        <v>722900</v>
      </c>
      <c r="C10" s="22">
        <v>538475</v>
      </c>
      <c r="D10" s="22">
        <v>538475</v>
      </c>
      <c r="E10" s="25">
        <v>471484.97</v>
      </c>
      <c r="F10" s="22">
        <f t="shared" si="0"/>
        <v>251415.03000000003</v>
      </c>
      <c r="G10" s="22">
        <f t="shared" si="1"/>
        <v>66990.030000000028</v>
      </c>
      <c r="H10" s="22">
        <f t="shared" si="2"/>
        <v>66990.030000000028</v>
      </c>
    </row>
    <row r="11" spans="1:8" x14ac:dyDescent="0.35">
      <c r="A11" s="3" t="s">
        <v>15</v>
      </c>
      <c r="B11" s="24">
        <v>7024</v>
      </c>
      <c r="C11" s="22">
        <v>7024</v>
      </c>
      <c r="D11" s="22">
        <v>7024</v>
      </c>
      <c r="E11" s="25">
        <v>3752.21</v>
      </c>
      <c r="F11" s="22">
        <f t="shared" si="0"/>
        <v>3271.79</v>
      </c>
      <c r="G11" s="22">
        <f t="shared" si="1"/>
        <v>3271.79</v>
      </c>
      <c r="H11" s="22">
        <f t="shared" si="2"/>
        <v>3271.79</v>
      </c>
    </row>
    <row r="12" spans="1:8" x14ac:dyDescent="0.35">
      <c r="A12" s="6" t="s">
        <v>16</v>
      </c>
      <c r="B12" s="24">
        <v>1894589.8</v>
      </c>
      <c r="C12" s="22">
        <v>1673983</v>
      </c>
      <c r="D12" s="22">
        <v>1673983</v>
      </c>
      <c r="E12" s="22">
        <f>SUM(E3:E11)</f>
        <v>1499141.9999999998</v>
      </c>
      <c r="F12" s="22">
        <f t="shared" si="0"/>
        <v>395447.80000000028</v>
      </c>
      <c r="G12" s="22">
        <f t="shared" si="1"/>
        <v>174841.00000000023</v>
      </c>
      <c r="H12" s="22">
        <f t="shared" si="2"/>
        <v>174841.00000000023</v>
      </c>
    </row>
    <row r="13" spans="1:8" x14ac:dyDescent="0.35">
      <c r="A13" s="7"/>
      <c r="B13" s="23"/>
    </row>
    <row r="14" spans="1:8" ht="24" x14ac:dyDescent="0.35">
      <c r="A14" s="3" t="s">
        <v>17</v>
      </c>
      <c r="B14" s="24">
        <v>566711.72400000005</v>
      </c>
      <c r="C14" s="22">
        <v>598014</v>
      </c>
      <c r="D14" s="22">
        <v>595679</v>
      </c>
      <c r="E14" s="25">
        <v>561346.68999999994</v>
      </c>
      <c r="F14" s="22">
        <f t="shared" ref="F14:F17" si="3">B14-E14</f>
        <v>5365.0340000001015</v>
      </c>
      <c r="G14" s="22">
        <f t="shared" si="1"/>
        <v>36667.310000000056</v>
      </c>
      <c r="H14" s="22">
        <f t="shared" si="2"/>
        <v>34332.310000000056</v>
      </c>
    </row>
    <row r="15" spans="1:8" x14ac:dyDescent="0.35">
      <c r="A15" s="3" t="s">
        <v>18</v>
      </c>
      <c r="B15" s="24">
        <v>233148</v>
      </c>
      <c r="C15" s="22">
        <v>308858</v>
      </c>
      <c r="D15" s="22">
        <v>306854</v>
      </c>
      <c r="E15" s="25">
        <v>237463.61</v>
      </c>
      <c r="F15" s="22">
        <f t="shared" si="3"/>
        <v>-4315.609999999986</v>
      </c>
      <c r="G15" s="22">
        <f t="shared" si="1"/>
        <v>71394.390000000014</v>
      </c>
      <c r="H15" s="22">
        <f t="shared" si="2"/>
        <v>69390.390000000014</v>
      </c>
    </row>
    <row r="16" spans="1:8" ht="24" x14ac:dyDescent="0.35">
      <c r="A16" s="3" t="s">
        <v>19</v>
      </c>
      <c r="B16" s="24">
        <v>36000</v>
      </c>
      <c r="C16" s="22">
        <v>36000</v>
      </c>
      <c r="D16" s="22">
        <v>36000</v>
      </c>
      <c r="E16" s="25">
        <v>36000</v>
      </c>
      <c r="F16" s="22">
        <f t="shared" si="3"/>
        <v>0</v>
      </c>
      <c r="G16" s="22">
        <f t="shared" si="1"/>
        <v>0</v>
      </c>
      <c r="H16" s="22">
        <f t="shared" si="2"/>
        <v>0</v>
      </c>
    </row>
    <row r="17" spans="1:8" x14ac:dyDescent="0.35">
      <c r="A17" s="6" t="s">
        <v>20</v>
      </c>
      <c r="B17" s="24">
        <v>835859.72400000005</v>
      </c>
      <c r="C17" s="22">
        <v>942872</v>
      </c>
      <c r="D17" s="22">
        <v>938533</v>
      </c>
      <c r="E17" s="22">
        <f>SUM(E14:E16)</f>
        <v>834810.29999999993</v>
      </c>
      <c r="F17" s="22">
        <f t="shared" si="3"/>
        <v>1049.4240000001155</v>
      </c>
      <c r="G17" s="22">
        <f t="shared" si="1"/>
        <v>108061.70000000007</v>
      </c>
      <c r="H17" s="22">
        <f t="shared" si="2"/>
        <v>103722.70000000007</v>
      </c>
    </row>
    <row r="18" spans="1:8" x14ac:dyDescent="0.35">
      <c r="A18" s="7"/>
      <c r="B18" s="23"/>
    </row>
    <row r="19" spans="1:8" x14ac:dyDescent="0.35">
      <c r="A19" s="6" t="s">
        <v>21</v>
      </c>
      <c r="B19" s="24">
        <f>B17+B12</f>
        <v>2730449.5240000002</v>
      </c>
      <c r="C19" s="22">
        <v>2616855</v>
      </c>
      <c r="D19" s="22">
        <v>2612516</v>
      </c>
      <c r="E19" s="22">
        <f>E17+E12</f>
        <v>2333952.2999999998</v>
      </c>
      <c r="F19" s="22">
        <f>B19-E19</f>
        <v>396497.22400000039</v>
      </c>
      <c r="G19" s="22">
        <f t="shared" si="1"/>
        <v>282902.70000000019</v>
      </c>
      <c r="H19" s="22">
        <f t="shared" si="2"/>
        <v>278563.70000000019</v>
      </c>
    </row>
    <row r="20" spans="1:8" x14ac:dyDescent="0.35">
      <c r="A20" s="7"/>
      <c r="B20" s="23"/>
    </row>
    <row r="21" spans="1:8" ht="24" x14ac:dyDescent="0.35">
      <c r="A21" s="3" t="s">
        <v>22</v>
      </c>
      <c r="B21" s="22">
        <v>4000</v>
      </c>
      <c r="C21" s="22">
        <v>4000</v>
      </c>
      <c r="D21" s="22">
        <v>4000</v>
      </c>
      <c r="E21" s="26">
        <v>13597.5</v>
      </c>
      <c r="F21" s="22">
        <f>(B21-E21)*-1</f>
        <v>9597.5</v>
      </c>
      <c r="G21" s="22">
        <f>(C21-E21)*-1</f>
        <v>9597.5</v>
      </c>
      <c r="H21" s="22">
        <f>(D21-E21)*-1</f>
        <v>9597.5</v>
      </c>
    </row>
    <row r="22" spans="1:8" ht="24" x14ac:dyDescent="0.35">
      <c r="A22" s="3" t="s">
        <v>23</v>
      </c>
      <c r="B22" s="22">
        <v>0</v>
      </c>
      <c r="C22" s="22">
        <v>0</v>
      </c>
      <c r="D22" s="22">
        <v>0</v>
      </c>
      <c r="E22" s="26">
        <v>1886.02</v>
      </c>
      <c r="F22" s="22">
        <f t="shared" ref="F22:F23" si="4">(B22-E22)*-1</f>
        <v>1886.02</v>
      </c>
      <c r="G22" s="22">
        <f t="shared" ref="G22:G26" si="5">(C22-E22)*-1</f>
        <v>1886.02</v>
      </c>
      <c r="H22" s="22">
        <f t="shared" ref="H22:H26" si="6">(D22-E22)*-1</f>
        <v>1886.02</v>
      </c>
    </row>
    <row r="23" spans="1:8" x14ac:dyDescent="0.35">
      <c r="A23" s="6" t="s">
        <v>24</v>
      </c>
      <c r="B23" s="22">
        <v>4000</v>
      </c>
      <c r="C23" s="22">
        <v>4000</v>
      </c>
      <c r="D23" s="22">
        <v>4000</v>
      </c>
      <c r="E23" s="22">
        <f>SUM(E21:E22)</f>
        <v>15483.52</v>
      </c>
      <c r="F23" s="22">
        <f t="shared" si="4"/>
        <v>11483.52</v>
      </c>
      <c r="G23" s="22">
        <f t="shared" si="5"/>
        <v>11483.52</v>
      </c>
      <c r="H23" s="22">
        <f t="shared" si="6"/>
        <v>11483.52</v>
      </c>
    </row>
    <row r="24" spans="1:8" x14ac:dyDescent="0.35">
      <c r="A24" s="7"/>
    </row>
    <row r="25" spans="1:8" x14ac:dyDescent="0.35">
      <c r="A25" s="7"/>
    </row>
    <row r="26" spans="1:8" x14ac:dyDescent="0.35">
      <c r="A26" s="6" t="s">
        <v>25</v>
      </c>
      <c r="B26" s="22">
        <v>4000</v>
      </c>
      <c r="C26" s="22">
        <v>4000</v>
      </c>
      <c r="D26" s="22">
        <v>4000</v>
      </c>
      <c r="E26" s="22">
        <f>E23</f>
        <v>15483.52</v>
      </c>
      <c r="F26" s="22">
        <f t="shared" ref="F26" si="7">(B26-E26)*-1</f>
        <v>11483.52</v>
      </c>
      <c r="G26" s="22">
        <f t="shared" si="5"/>
        <v>11483.52</v>
      </c>
      <c r="H26" s="22">
        <f t="shared" si="6"/>
        <v>11483.52</v>
      </c>
    </row>
    <row r="27" spans="1:8" x14ac:dyDescent="0.35">
      <c r="A27" s="7"/>
    </row>
    <row r="28" spans="1:8" ht="24" x14ac:dyDescent="0.35">
      <c r="A28" s="6" t="s">
        <v>26</v>
      </c>
      <c r="B28" s="24">
        <v>2726449.5240000002</v>
      </c>
      <c r="C28" s="22">
        <v>2612855</v>
      </c>
      <c r="D28" s="22">
        <v>2608516</v>
      </c>
      <c r="E28" s="22">
        <f>E19-E26</f>
        <v>2318468.7799999998</v>
      </c>
      <c r="F28" s="22">
        <f>B28-E28</f>
        <v>407980.74400000041</v>
      </c>
      <c r="G28" s="22">
        <f t="shared" ref="G28" si="8">C28-E28</f>
        <v>294386.2200000002</v>
      </c>
      <c r="H28" s="22">
        <f t="shared" ref="H28" si="9">D28-E28</f>
        <v>290047.2200000002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28"/>
  <sheetViews>
    <sheetView workbookViewId="0">
      <selection activeCell="H12" sqref="H12"/>
    </sheetView>
  </sheetViews>
  <sheetFormatPr defaultRowHeight="14.5" x14ac:dyDescent="0.35"/>
  <cols>
    <col min="1" max="1" width="28.7265625" style="9" customWidth="1"/>
    <col min="2" max="2" width="10.7265625" style="9" bestFit="1" customWidth="1"/>
    <col min="3" max="4" width="13.54296875" style="9" bestFit="1" customWidth="1"/>
    <col min="5" max="5" width="14.453125" style="9" customWidth="1"/>
    <col min="6" max="6" width="14.26953125" style="9" bestFit="1" customWidth="1"/>
    <col min="7" max="7" width="14.1796875" style="9" customWidth="1"/>
    <col min="8" max="8" width="14.81640625" style="9" customWidth="1"/>
  </cols>
  <sheetData>
    <row r="1" spans="1:8" s="13" customFormat="1" x14ac:dyDescent="0.35">
      <c r="A1" s="10"/>
      <c r="B1" s="11">
        <v>2012</v>
      </c>
      <c r="C1" s="11">
        <v>2012</v>
      </c>
      <c r="D1" s="11">
        <v>2012</v>
      </c>
      <c r="E1" s="11">
        <v>2012</v>
      </c>
      <c r="F1" s="12" t="s">
        <v>28</v>
      </c>
      <c r="G1" s="12" t="s">
        <v>29</v>
      </c>
      <c r="H1" s="10" t="s">
        <v>30</v>
      </c>
    </row>
    <row r="2" spans="1:8" s="13" customFormat="1" x14ac:dyDescent="0.35">
      <c r="A2" s="15" t="s">
        <v>6</v>
      </c>
      <c r="B2" s="14" t="s">
        <v>28</v>
      </c>
      <c r="C2" s="10" t="s">
        <v>29</v>
      </c>
      <c r="D2" s="10" t="s">
        <v>30</v>
      </c>
      <c r="E2" s="10" t="s">
        <v>31</v>
      </c>
      <c r="F2" s="10" t="s">
        <v>5</v>
      </c>
      <c r="G2" s="10" t="s">
        <v>5</v>
      </c>
      <c r="H2" s="10" t="s">
        <v>33</v>
      </c>
    </row>
    <row r="3" spans="1:8" x14ac:dyDescent="0.35">
      <c r="A3" s="3" t="s">
        <v>7</v>
      </c>
      <c r="B3" s="35" t="s">
        <v>36</v>
      </c>
      <c r="C3" s="22">
        <v>795077</v>
      </c>
      <c r="D3" s="22">
        <v>787126</v>
      </c>
      <c r="E3" s="25">
        <v>795091.66</v>
      </c>
      <c r="F3" s="35" t="s">
        <v>36</v>
      </c>
      <c r="G3" s="22">
        <f>C3-E3</f>
        <v>-14.660000000032596</v>
      </c>
      <c r="H3" s="22">
        <f>D3-E3</f>
        <v>-7965.6600000000326</v>
      </c>
    </row>
    <row r="4" spans="1:8" x14ac:dyDescent="0.35">
      <c r="A4" s="3" t="s">
        <v>8</v>
      </c>
      <c r="B4" s="35" t="s">
        <v>36</v>
      </c>
      <c r="C4" s="22">
        <v>81081</v>
      </c>
      <c r="D4" s="22">
        <v>0</v>
      </c>
      <c r="E4" s="25">
        <v>2379.3000000000002</v>
      </c>
      <c r="F4" s="35" t="s">
        <v>36</v>
      </c>
      <c r="G4" s="22">
        <f t="shared" ref="G4:G19" si="0">C4-E4</f>
        <v>78701.7</v>
      </c>
      <c r="H4" s="22">
        <f t="shared" ref="H4:H19" si="1">D4-E4</f>
        <v>-2379.3000000000002</v>
      </c>
    </row>
    <row r="5" spans="1:8" x14ac:dyDescent="0.35">
      <c r="A5" s="3" t="s">
        <v>9</v>
      </c>
      <c r="B5" s="35" t="s">
        <v>36</v>
      </c>
      <c r="C5" s="22">
        <v>101452</v>
      </c>
      <c r="D5" s="22">
        <v>101452</v>
      </c>
      <c r="E5" s="25">
        <v>82195.97</v>
      </c>
      <c r="F5" s="35" t="s">
        <v>36</v>
      </c>
      <c r="G5" s="22">
        <f t="shared" si="0"/>
        <v>19256.03</v>
      </c>
      <c r="H5" s="22">
        <f t="shared" si="1"/>
        <v>19256.03</v>
      </c>
    </row>
    <row r="6" spans="1:8" x14ac:dyDescent="0.35">
      <c r="A6" s="3" t="s">
        <v>10</v>
      </c>
      <c r="B6" s="35" t="s">
        <v>36</v>
      </c>
      <c r="C6" s="22">
        <v>255600</v>
      </c>
      <c r="D6" s="22">
        <v>178331</v>
      </c>
      <c r="E6" s="25">
        <v>160241.46</v>
      </c>
      <c r="F6" s="35" t="s">
        <v>36</v>
      </c>
      <c r="G6" s="22">
        <f t="shared" si="0"/>
        <v>95358.540000000008</v>
      </c>
      <c r="H6" s="22">
        <f t="shared" si="1"/>
        <v>18089.540000000008</v>
      </c>
    </row>
    <row r="7" spans="1:8" ht="24" x14ac:dyDescent="0.35">
      <c r="A7" s="3" t="s">
        <v>11</v>
      </c>
      <c r="B7" s="35" t="s">
        <v>36</v>
      </c>
      <c r="C7" s="22">
        <v>7024</v>
      </c>
      <c r="D7" s="22">
        <v>7024</v>
      </c>
      <c r="E7" s="25">
        <v>0</v>
      </c>
      <c r="F7" s="35" t="s">
        <v>36</v>
      </c>
      <c r="G7" s="22">
        <f t="shared" si="0"/>
        <v>7024</v>
      </c>
      <c r="H7" s="22">
        <f t="shared" si="1"/>
        <v>7024</v>
      </c>
    </row>
    <row r="8" spans="1:8" x14ac:dyDescent="0.35">
      <c r="A8" s="3" t="s">
        <v>12</v>
      </c>
      <c r="B8" s="35" t="s">
        <v>36</v>
      </c>
      <c r="C8" s="22">
        <v>61195</v>
      </c>
      <c r="D8" s="22">
        <v>61195</v>
      </c>
      <c r="E8" s="25">
        <v>41389.129999999997</v>
      </c>
      <c r="F8" s="35" t="s">
        <v>36</v>
      </c>
      <c r="G8" s="22">
        <f t="shared" si="0"/>
        <v>19805.870000000003</v>
      </c>
      <c r="H8" s="22">
        <f t="shared" si="1"/>
        <v>19805.870000000003</v>
      </c>
    </row>
    <row r="9" spans="1:8" x14ac:dyDescent="0.35">
      <c r="A9" s="3" t="s">
        <v>13</v>
      </c>
      <c r="B9" s="35" t="s">
        <v>36</v>
      </c>
      <c r="C9" s="22">
        <v>77250</v>
      </c>
      <c r="D9" s="22">
        <v>77250</v>
      </c>
      <c r="E9" s="25">
        <v>89625</v>
      </c>
      <c r="F9" s="35" t="s">
        <v>36</v>
      </c>
      <c r="G9" s="22">
        <f t="shared" si="0"/>
        <v>-12375</v>
      </c>
      <c r="H9" s="22">
        <f t="shared" si="1"/>
        <v>-12375</v>
      </c>
    </row>
    <row r="10" spans="1:8" x14ac:dyDescent="0.35">
      <c r="A10" s="3" t="s">
        <v>14</v>
      </c>
      <c r="B10" s="35" t="s">
        <v>36</v>
      </c>
      <c r="C10" s="22">
        <v>924746</v>
      </c>
      <c r="D10" s="22">
        <v>924746</v>
      </c>
      <c r="E10" s="25">
        <v>688694.59</v>
      </c>
      <c r="F10" s="35" t="s">
        <v>36</v>
      </c>
      <c r="G10" s="22">
        <f t="shared" si="0"/>
        <v>236051.41000000003</v>
      </c>
      <c r="H10" s="22">
        <f t="shared" si="1"/>
        <v>236051.41000000003</v>
      </c>
    </row>
    <row r="11" spans="1:8" x14ac:dyDescent="0.35">
      <c r="A11" s="3" t="s">
        <v>15</v>
      </c>
      <c r="B11" s="35" t="s">
        <v>36</v>
      </c>
      <c r="C11" s="22">
        <v>0</v>
      </c>
      <c r="D11" s="22">
        <v>0</v>
      </c>
      <c r="E11" s="25">
        <v>3401.19</v>
      </c>
      <c r="F11" s="35" t="s">
        <v>36</v>
      </c>
      <c r="G11" s="22">
        <f t="shared" si="0"/>
        <v>-3401.19</v>
      </c>
      <c r="H11" s="22">
        <f t="shared" si="1"/>
        <v>-3401.19</v>
      </c>
    </row>
    <row r="12" spans="1:8" x14ac:dyDescent="0.35">
      <c r="A12" s="6" t="s">
        <v>16</v>
      </c>
      <c r="B12" s="35" t="s">
        <v>36</v>
      </c>
      <c r="C12" s="22">
        <v>2303425</v>
      </c>
      <c r="D12" s="22">
        <v>2137124</v>
      </c>
      <c r="E12" s="22">
        <f>SUM(E3:E11)</f>
        <v>1863018.2999999998</v>
      </c>
      <c r="F12" s="35" t="s">
        <v>36</v>
      </c>
      <c r="G12" s="22">
        <f t="shared" si="0"/>
        <v>440406.70000000019</v>
      </c>
      <c r="H12" s="22">
        <f t="shared" si="1"/>
        <v>274105.70000000019</v>
      </c>
    </row>
    <row r="13" spans="1:8" x14ac:dyDescent="0.35">
      <c r="A13" s="7"/>
      <c r="B13" s="35"/>
      <c r="C13" s="22"/>
      <c r="D13" s="22"/>
      <c r="E13" s="22"/>
      <c r="F13" s="35"/>
      <c r="G13" s="22"/>
      <c r="H13" s="22"/>
    </row>
    <row r="14" spans="1:8" ht="24" x14ac:dyDescent="0.35">
      <c r="A14" s="3" t="s">
        <v>17</v>
      </c>
      <c r="B14" s="35" t="s">
        <v>36</v>
      </c>
      <c r="C14" s="22">
        <v>683469</v>
      </c>
      <c r="D14" s="22">
        <v>679240</v>
      </c>
      <c r="E14" s="25">
        <v>548338.67000000004</v>
      </c>
      <c r="F14" s="35" t="s">
        <v>36</v>
      </c>
      <c r="G14" s="22">
        <f t="shared" si="0"/>
        <v>135130.32999999996</v>
      </c>
      <c r="H14" s="22">
        <f t="shared" si="1"/>
        <v>130901.32999999996</v>
      </c>
    </row>
    <row r="15" spans="1:8" x14ac:dyDescent="0.35">
      <c r="A15" s="3" t="s">
        <v>18</v>
      </c>
      <c r="B15" s="35" t="s">
        <v>36</v>
      </c>
      <c r="C15" s="22">
        <v>235717</v>
      </c>
      <c r="D15" s="22">
        <v>233148</v>
      </c>
      <c r="E15" s="25">
        <v>132758.01999999999</v>
      </c>
      <c r="F15" s="35" t="s">
        <v>36</v>
      </c>
      <c r="G15" s="22">
        <f t="shared" si="0"/>
        <v>102958.98000000001</v>
      </c>
      <c r="H15" s="22">
        <f t="shared" si="1"/>
        <v>100389.98000000001</v>
      </c>
    </row>
    <row r="16" spans="1:8" ht="24" x14ac:dyDescent="0.35">
      <c r="A16" s="3" t="s">
        <v>19</v>
      </c>
      <c r="B16" s="35" t="s">
        <v>36</v>
      </c>
      <c r="C16" s="22">
        <v>17835</v>
      </c>
      <c r="D16" s="22">
        <v>17835</v>
      </c>
      <c r="E16" s="25">
        <v>17835.169999999998</v>
      </c>
      <c r="F16" s="35" t="s">
        <v>36</v>
      </c>
      <c r="G16" s="22">
        <f t="shared" si="0"/>
        <v>-0.16999999999825377</v>
      </c>
      <c r="H16" s="22">
        <f t="shared" si="1"/>
        <v>-0.16999999999825377</v>
      </c>
    </row>
    <row r="17" spans="1:8" x14ac:dyDescent="0.35">
      <c r="A17" s="6" t="s">
        <v>20</v>
      </c>
      <c r="B17" s="35" t="s">
        <v>36</v>
      </c>
      <c r="C17" s="22">
        <v>937021</v>
      </c>
      <c r="D17" s="22">
        <v>930223</v>
      </c>
      <c r="E17" s="22">
        <f>SUM(E14:E16)</f>
        <v>698931.8600000001</v>
      </c>
      <c r="F17" s="35" t="s">
        <v>36</v>
      </c>
      <c r="G17" s="22">
        <f t="shared" si="0"/>
        <v>238089.1399999999</v>
      </c>
      <c r="H17" s="22">
        <f t="shared" si="1"/>
        <v>231291.1399999999</v>
      </c>
    </row>
    <row r="18" spans="1:8" x14ac:dyDescent="0.35">
      <c r="A18" s="7"/>
      <c r="B18" s="35"/>
      <c r="C18" s="22"/>
      <c r="D18" s="22"/>
      <c r="E18" s="22"/>
      <c r="F18" s="35"/>
      <c r="G18" s="22"/>
      <c r="H18" s="22"/>
    </row>
    <row r="19" spans="1:8" x14ac:dyDescent="0.35">
      <c r="A19" s="6" t="s">
        <v>21</v>
      </c>
      <c r="B19" s="35" t="s">
        <v>36</v>
      </c>
      <c r="C19" s="22">
        <v>3240446</v>
      </c>
      <c r="D19" s="22">
        <v>3067347</v>
      </c>
      <c r="E19" s="22">
        <f>E17+E12</f>
        <v>2561950.16</v>
      </c>
      <c r="F19" s="35" t="s">
        <v>36</v>
      </c>
      <c r="G19" s="22">
        <f t="shared" si="0"/>
        <v>678495.83999999985</v>
      </c>
      <c r="H19" s="22">
        <f t="shared" si="1"/>
        <v>505396.83999999985</v>
      </c>
    </row>
    <row r="20" spans="1:8" x14ac:dyDescent="0.35">
      <c r="A20" s="7"/>
      <c r="B20" s="35"/>
      <c r="C20" s="22"/>
      <c r="D20" s="22"/>
      <c r="E20" s="22"/>
      <c r="F20" s="35"/>
      <c r="G20" s="22"/>
      <c r="H20" s="22"/>
    </row>
    <row r="21" spans="1:8" ht="24" x14ac:dyDescent="0.35">
      <c r="A21" s="3" t="s">
        <v>22</v>
      </c>
      <c r="B21" s="35" t="s">
        <v>36</v>
      </c>
      <c r="C21" s="22">
        <v>0</v>
      </c>
      <c r="D21" s="22">
        <v>0</v>
      </c>
      <c r="E21" s="22">
        <v>5576</v>
      </c>
      <c r="F21" s="35" t="s">
        <v>36</v>
      </c>
      <c r="G21" s="22">
        <f>(C21-E21)*-1</f>
        <v>5576</v>
      </c>
      <c r="H21" s="22">
        <f>(D21-E21)*-1</f>
        <v>5576</v>
      </c>
    </row>
    <row r="22" spans="1:8" ht="24" x14ac:dyDescent="0.35">
      <c r="A22" s="3" t="s">
        <v>23</v>
      </c>
      <c r="B22" s="35" t="s">
        <v>36</v>
      </c>
      <c r="C22" s="22">
        <v>2000</v>
      </c>
      <c r="D22" s="22">
        <v>2000</v>
      </c>
      <c r="E22" s="36">
        <v>2381.7800000000002</v>
      </c>
      <c r="F22" s="35" t="s">
        <v>36</v>
      </c>
      <c r="G22" s="22">
        <f t="shared" ref="G22:G26" si="2">(C22-E22)*-1</f>
        <v>381.7800000000002</v>
      </c>
      <c r="H22" s="22">
        <f t="shared" ref="H22:H26" si="3">(D22-E22)*-1</f>
        <v>381.7800000000002</v>
      </c>
    </row>
    <row r="23" spans="1:8" x14ac:dyDescent="0.35">
      <c r="A23" s="6" t="s">
        <v>24</v>
      </c>
      <c r="B23" s="35" t="s">
        <v>36</v>
      </c>
      <c r="C23" s="22">
        <v>2000</v>
      </c>
      <c r="D23" s="22">
        <v>2000</v>
      </c>
      <c r="E23" s="22">
        <f>SUM(E21:E22)</f>
        <v>7957.7800000000007</v>
      </c>
      <c r="F23" s="35" t="s">
        <v>36</v>
      </c>
      <c r="G23" s="22">
        <f t="shared" si="2"/>
        <v>5957.7800000000007</v>
      </c>
      <c r="H23" s="22">
        <f t="shared" si="3"/>
        <v>5957.7800000000007</v>
      </c>
    </row>
    <row r="24" spans="1:8" x14ac:dyDescent="0.35">
      <c r="A24" s="7"/>
      <c r="B24" s="23"/>
      <c r="C24" s="22"/>
      <c r="D24" s="22"/>
      <c r="E24" s="22"/>
      <c r="F24" s="23"/>
      <c r="G24" s="22"/>
      <c r="H24" s="22"/>
    </row>
    <row r="25" spans="1:8" x14ac:dyDescent="0.35">
      <c r="A25" s="7"/>
      <c r="B25" s="23"/>
      <c r="C25" s="22"/>
      <c r="D25" s="22"/>
      <c r="E25" s="22"/>
      <c r="F25" s="23"/>
      <c r="G25" s="22"/>
      <c r="H25" s="22"/>
    </row>
    <row r="26" spans="1:8" x14ac:dyDescent="0.35">
      <c r="A26" s="6" t="s">
        <v>25</v>
      </c>
      <c r="B26" s="35" t="s">
        <v>36</v>
      </c>
      <c r="C26" s="22">
        <v>2000</v>
      </c>
      <c r="D26" s="22">
        <v>2000</v>
      </c>
      <c r="E26" s="22">
        <f>E23</f>
        <v>7957.7800000000007</v>
      </c>
      <c r="F26" s="35" t="s">
        <v>36</v>
      </c>
      <c r="G26" s="22">
        <f t="shared" si="2"/>
        <v>5957.7800000000007</v>
      </c>
      <c r="H26" s="22">
        <f t="shared" si="3"/>
        <v>5957.7800000000007</v>
      </c>
    </row>
    <row r="27" spans="1:8" x14ac:dyDescent="0.35">
      <c r="A27" s="7"/>
      <c r="B27" s="35"/>
      <c r="C27" s="22"/>
      <c r="D27" s="22"/>
      <c r="E27" s="22"/>
      <c r="F27" s="35"/>
      <c r="G27" s="22"/>
      <c r="H27" s="22"/>
    </row>
    <row r="28" spans="1:8" ht="24" x14ac:dyDescent="0.35">
      <c r="A28" s="6" t="s">
        <v>26</v>
      </c>
      <c r="B28" s="35" t="s">
        <v>36</v>
      </c>
      <c r="C28" s="22">
        <v>3238446</v>
      </c>
      <c r="D28" s="22">
        <v>3065347</v>
      </c>
      <c r="E28" s="22">
        <f>E19-E26</f>
        <v>2553992.3800000004</v>
      </c>
      <c r="F28" s="35" t="s">
        <v>36</v>
      </c>
      <c r="G28" s="22">
        <f t="shared" ref="G28" si="4">C28-E28</f>
        <v>684453.61999999965</v>
      </c>
      <c r="H28" s="22">
        <f t="shared" ref="H28" si="5">D28-E28</f>
        <v>511354.61999999965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</vt:vector>
  </TitlesOfParts>
  <Company>Onondaga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Czarny</dc:creator>
  <cp:lastModifiedBy>Dustin Czarny</cp:lastModifiedBy>
  <dcterms:created xsi:type="dcterms:W3CDTF">2020-01-27T18:17:05Z</dcterms:created>
  <dcterms:modified xsi:type="dcterms:W3CDTF">2024-08-20T18:00:04Z</dcterms:modified>
</cp:coreProperties>
</file>